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pmacertificeren.sharepoint.com/sites/Backoffice/Gedeelde documenten/18 - Documentbeheer/06. GROEPSEXAMEN/"/>
    </mc:Choice>
  </mc:AlternateContent>
  <xr:revisionPtr revIDLastSave="9" documentId="13_ncr:1_{EBA1EFB3-DAFE-4DBD-82E4-97ED8471FC78}" xr6:coauthVersionLast="47" xr6:coauthVersionMax="47" xr10:uidLastSave="{17A0350A-7AEE-4B67-90B5-7455C60B961F}"/>
  <bookViews>
    <workbookView xWindow="810" yWindow="-120" windowWidth="28110" windowHeight="16440" xr2:uid="{00000000-000D-0000-FFFF-FFFF00000000}"/>
  </bookViews>
  <sheets>
    <sheet name="Company Data" sheetId="3" r:id="rId1"/>
    <sheet name="Participations list" sheetId="1" r:id="rId2"/>
    <sheet name="Hulpblad portal" sheetId="4" state="hidden" r:id="rId3"/>
    <sheet name="Sjabloon cijferlijst" sheetId="5" state="hidden" r:id="rId4"/>
    <sheet name="Hulpblad" sheetId="2" state="hidden" r:id="rId5"/>
  </sheets>
  <definedNames>
    <definedName name="_xlnm.Print_Area" localSheetId="0">'Company Data'!$A$1:$H$29</definedName>
    <definedName name="_xlnm.Print_Area" localSheetId="1">'Participations list'!$A$1:$T$42</definedName>
    <definedName name="Geslacht">Hulpblad!$A$2:$A$3</definedName>
    <definedName name="Land">Hulpblad!$D$2:$D$245</definedName>
    <definedName name="Opleiders">Hulpblad!#REF!</definedName>
    <definedName name="Optie">Hulpblad!$F$2:$F$5</definedName>
    <definedName name="Taal">Hulpblad!$G$1:$G$3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Q40" i="1"/>
  <c r="B16" i="3" s="1"/>
  <c r="Q43" i="1"/>
  <c r="B19" i="3" s="1"/>
  <c r="F26" i="3"/>
  <c r="Q41" i="1"/>
  <c r="B17" i="3" s="1"/>
  <c r="Q38" i="1"/>
  <c r="B14" i="3" s="1"/>
  <c r="C7" i="4"/>
  <c r="A7" i="4"/>
  <c r="D7" i="4"/>
  <c r="E7" i="4"/>
  <c r="F7" i="4"/>
  <c r="G7" i="4"/>
  <c r="H7" i="4"/>
  <c r="I7" i="4"/>
  <c r="J7" i="4"/>
  <c r="K7" i="4"/>
  <c r="L7" i="4"/>
  <c r="M7" i="4"/>
  <c r="N7" i="4"/>
  <c r="O7" i="4"/>
  <c r="Q7" i="4"/>
  <c r="R7" i="4"/>
  <c r="T7" i="4"/>
  <c r="U7" i="4"/>
  <c r="V7" i="4"/>
  <c r="W7" i="4"/>
  <c r="X7" i="4"/>
  <c r="Y7" i="4"/>
  <c r="Z7" i="4"/>
  <c r="AA7" i="4"/>
  <c r="AC7" i="4"/>
  <c r="AD7" i="4"/>
  <c r="AE7" i="4"/>
  <c r="AF7" i="4"/>
  <c r="AH7" i="4"/>
  <c r="AI7" i="4"/>
  <c r="AK7" i="4"/>
  <c r="AL7" i="4"/>
  <c r="C8" i="4"/>
  <c r="A8" i="4"/>
  <c r="D8" i="4"/>
  <c r="E8" i="4"/>
  <c r="F8" i="4"/>
  <c r="G8" i="4"/>
  <c r="H8" i="4"/>
  <c r="I8" i="4"/>
  <c r="J8" i="4"/>
  <c r="K8" i="4"/>
  <c r="L8" i="4"/>
  <c r="M8" i="4"/>
  <c r="N8" i="4"/>
  <c r="O8" i="4"/>
  <c r="Q8" i="4"/>
  <c r="R8" i="4"/>
  <c r="T8" i="4"/>
  <c r="U8" i="4"/>
  <c r="V8" i="4"/>
  <c r="W8" i="4"/>
  <c r="X8" i="4"/>
  <c r="Y8" i="4"/>
  <c r="Z8" i="4"/>
  <c r="AA8" i="4"/>
  <c r="AC8" i="4"/>
  <c r="AD8" i="4"/>
  <c r="AE8" i="4"/>
  <c r="AF8" i="4"/>
  <c r="AH8" i="4"/>
  <c r="AI8" i="4"/>
  <c r="AK8" i="4"/>
  <c r="AL8" i="4"/>
  <c r="C9" i="4"/>
  <c r="A9" i="4"/>
  <c r="D9" i="4"/>
  <c r="E9" i="4"/>
  <c r="F9" i="4"/>
  <c r="G9" i="4"/>
  <c r="H9" i="4"/>
  <c r="I9" i="4"/>
  <c r="J9" i="4"/>
  <c r="K9" i="4"/>
  <c r="L9" i="4"/>
  <c r="M9" i="4"/>
  <c r="N9" i="4"/>
  <c r="O9" i="4"/>
  <c r="Q9" i="4"/>
  <c r="R9" i="4"/>
  <c r="T9" i="4"/>
  <c r="U9" i="4"/>
  <c r="V9" i="4"/>
  <c r="W9" i="4"/>
  <c r="X9" i="4"/>
  <c r="Y9" i="4"/>
  <c r="Z9" i="4"/>
  <c r="AA9" i="4"/>
  <c r="AC9" i="4"/>
  <c r="AD9" i="4"/>
  <c r="AE9" i="4"/>
  <c r="AF9" i="4"/>
  <c r="AH9" i="4"/>
  <c r="AI9" i="4"/>
  <c r="AK9" i="4"/>
  <c r="AL9" i="4"/>
  <c r="C10" i="4"/>
  <c r="A10" i="4"/>
  <c r="D10" i="4"/>
  <c r="E10" i="4"/>
  <c r="F10" i="4"/>
  <c r="G10" i="4"/>
  <c r="H10" i="4"/>
  <c r="I10" i="4"/>
  <c r="J10" i="4"/>
  <c r="K10" i="4"/>
  <c r="L10" i="4"/>
  <c r="M10" i="4"/>
  <c r="N10" i="4"/>
  <c r="O10" i="4"/>
  <c r="Q10" i="4"/>
  <c r="R10" i="4"/>
  <c r="T10" i="4"/>
  <c r="U10" i="4"/>
  <c r="V10" i="4"/>
  <c r="W10" i="4"/>
  <c r="X10" i="4"/>
  <c r="Y10" i="4"/>
  <c r="Z10" i="4"/>
  <c r="AA10" i="4"/>
  <c r="AC10" i="4"/>
  <c r="AD10" i="4"/>
  <c r="AE10" i="4"/>
  <c r="AF10" i="4"/>
  <c r="AH10" i="4"/>
  <c r="AI10" i="4"/>
  <c r="AK10" i="4"/>
  <c r="AL10" i="4"/>
  <c r="C11" i="4"/>
  <c r="A11" i="4"/>
  <c r="D11" i="4"/>
  <c r="E11" i="4"/>
  <c r="F11" i="4"/>
  <c r="G11" i="4"/>
  <c r="H11" i="4"/>
  <c r="I11" i="4"/>
  <c r="J11" i="4"/>
  <c r="K11" i="4"/>
  <c r="L11" i="4"/>
  <c r="M11" i="4"/>
  <c r="N11" i="4"/>
  <c r="O11" i="4"/>
  <c r="Q11" i="4"/>
  <c r="R11" i="4"/>
  <c r="T11" i="4"/>
  <c r="U11" i="4"/>
  <c r="V11" i="4"/>
  <c r="W11" i="4"/>
  <c r="X11" i="4"/>
  <c r="Y11" i="4"/>
  <c r="Z11" i="4"/>
  <c r="AA11" i="4"/>
  <c r="AC11" i="4"/>
  <c r="AD11" i="4"/>
  <c r="AE11" i="4"/>
  <c r="AF11" i="4"/>
  <c r="AH11" i="4"/>
  <c r="AI11" i="4"/>
  <c r="AK11" i="4"/>
  <c r="AL11" i="4"/>
  <c r="C12" i="4"/>
  <c r="A12" i="4"/>
  <c r="D12" i="4"/>
  <c r="E12" i="4"/>
  <c r="F12" i="4"/>
  <c r="G12" i="4"/>
  <c r="H12" i="4"/>
  <c r="I12" i="4"/>
  <c r="J12" i="4"/>
  <c r="K12" i="4"/>
  <c r="L12" i="4"/>
  <c r="M12" i="4"/>
  <c r="N12" i="4"/>
  <c r="O12" i="4"/>
  <c r="Q12" i="4"/>
  <c r="R12" i="4"/>
  <c r="T12" i="4"/>
  <c r="U12" i="4"/>
  <c r="V12" i="4"/>
  <c r="W12" i="4"/>
  <c r="X12" i="4"/>
  <c r="Y12" i="4"/>
  <c r="Z12" i="4"/>
  <c r="AA12" i="4"/>
  <c r="AC12" i="4"/>
  <c r="AD12" i="4"/>
  <c r="AE12" i="4"/>
  <c r="AF12" i="4"/>
  <c r="AH12" i="4"/>
  <c r="AI12" i="4"/>
  <c r="AK12" i="4"/>
  <c r="AL12" i="4"/>
  <c r="C13" i="4"/>
  <c r="A13" i="4"/>
  <c r="D13" i="4"/>
  <c r="E13" i="4"/>
  <c r="F13" i="4"/>
  <c r="G13" i="4"/>
  <c r="H13" i="4"/>
  <c r="I13" i="4"/>
  <c r="J13" i="4"/>
  <c r="K13" i="4"/>
  <c r="L13" i="4"/>
  <c r="M13" i="4"/>
  <c r="N13" i="4"/>
  <c r="O13" i="4"/>
  <c r="Q13" i="4"/>
  <c r="R13" i="4"/>
  <c r="T13" i="4"/>
  <c r="U13" i="4"/>
  <c r="V13" i="4"/>
  <c r="W13" i="4"/>
  <c r="X13" i="4"/>
  <c r="Y13" i="4"/>
  <c r="Z13" i="4"/>
  <c r="AA13" i="4"/>
  <c r="AC13" i="4"/>
  <c r="AD13" i="4"/>
  <c r="AE13" i="4"/>
  <c r="AF13" i="4"/>
  <c r="AH13" i="4"/>
  <c r="AI13" i="4"/>
  <c r="AK13" i="4"/>
  <c r="AL13" i="4"/>
  <c r="C14" i="4"/>
  <c r="A14" i="4"/>
  <c r="D14" i="4"/>
  <c r="E14" i="4"/>
  <c r="F14" i="4"/>
  <c r="G14" i="4"/>
  <c r="H14" i="4"/>
  <c r="I14" i="4"/>
  <c r="J14" i="4"/>
  <c r="K14" i="4"/>
  <c r="L14" i="4"/>
  <c r="M14" i="4"/>
  <c r="N14" i="4"/>
  <c r="O14" i="4"/>
  <c r="Q14" i="4"/>
  <c r="R14" i="4"/>
  <c r="T14" i="4"/>
  <c r="U14" i="4"/>
  <c r="V14" i="4"/>
  <c r="W14" i="4"/>
  <c r="X14" i="4"/>
  <c r="Y14" i="4"/>
  <c r="Z14" i="4"/>
  <c r="AA14" i="4"/>
  <c r="AC14" i="4"/>
  <c r="AD14" i="4"/>
  <c r="AE14" i="4"/>
  <c r="AF14" i="4"/>
  <c r="AH14" i="4"/>
  <c r="AI14" i="4"/>
  <c r="AK14" i="4"/>
  <c r="AL14" i="4"/>
  <c r="C15" i="4"/>
  <c r="A15" i="4"/>
  <c r="D15" i="4"/>
  <c r="E15" i="4"/>
  <c r="F15" i="4"/>
  <c r="G15" i="4"/>
  <c r="H15" i="4"/>
  <c r="I15" i="4"/>
  <c r="J15" i="4"/>
  <c r="K15" i="4"/>
  <c r="L15" i="4"/>
  <c r="M15" i="4"/>
  <c r="N15" i="4"/>
  <c r="O15" i="4"/>
  <c r="Q15" i="4"/>
  <c r="R15" i="4"/>
  <c r="T15" i="4"/>
  <c r="U15" i="4"/>
  <c r="V15" i="4"/>
  <c r="W15" i="4"/>
  <c r="X15" i="4"/>
  <c r="Y15" i="4"/>
  <c r="Z15" i="4"/>
  <c r="AA15" i="4"/>
  <c r="AC15" i="4"/>
  <c r="AD15" i="4"/>
  <c r="AE15" i="4"/>
  <c r="AF15" i="4"/>
  <c r="AH15" i="4"/>
  <c r="AI15" i="4"/>
  <c r="AK15" i="4"/>
  <c r="AL15" i="4"/>
  <c r="C16" i="4"/>
  <c r="A16" i="4"/>
  <c r="D16" i="4"/>
  <c r="E16" i="4"/>
  <c r="F16" i="4"/>
  <c r="G16" i="4"/>
  <c r="H16" i="4"/>
  <c r="I16" i="4"/>
  <c r="J16" i="4"/>
  <c r="K16" i="4"/>
  <c r="L16" i="4"/>
  <c r="M16" i="4"/>
  <c r="N16" i="4"/>
  <c r="O16" i="4"/>
  <c r="Q16" i="4"/>
  <c r="R16" i="4"/>
  <c r="T16" i="4"/>
  <c r="U16" i="4"/>
  <c r="V16" i="4"/>
  <c r="W16" i="4"/>
  <c r="X16" i="4"/>
  <c r="Y16" i="4"/>
  <c r="Z16" i="4"/>
  <c r="AA16" i="4"/>
  <c r="AC16" i="4"/>
  <c r="AD16" i="4"/>
  <c r="AE16" i="4"/>
  <c r="AF16" i="4"/>
  <c r="AH16" i="4"/>
  <c r="AI16" i="4"/>
  <c r="AK16" i="4"/>
  <c r="AL16" i="4"/>
  <c r="C17" i="4"/>
  <c r="A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T17" i="4"/>
  <c r="U17" i="4"/>
  <c r="V17" i="4"/>
  <c r="W17" i="4"/>
  <c r="X17" i="4"/>
  <c r="Y17" i="4"/>
  <c r="Z17" i="4"/>
  <c r="AA17" i="4"/>
  <c r="AC17" i="4"/>
  <c r="AD17" i="4"/>
  <c r="AE17" i="4"/>
  <c r="AF17" i="4"/>
  <c r="AH17" i="4"/>
  <c r="AI17" i="4"/>
  <c r="AK17" i="4"/>
  <c r="AL17" i="4"/>
  <c r="C18" i="4"/>
  <c r="A18" i="4"/>
  <c r="D18" i="4"/>
  <c r="E18" i="4"/>
  <c r="F18" i="4"/>
  <c r="G18" i="4"/>
  <c r="H18" i="4"/>
  <c r="I18" i="4"/>
  <c r="J18" i="4"/>
  <c r="K18" i="4"/>
  <c r="L18" i="4"/>
  <c r="M18" i="4"/>
  <c r="N18" i="4"/>
  <c r="O18" i="4"/>
  <c r="Q18" i="4"/>
  <c r="R18" i="4"/>
  <c r="T18" i="4"/>
  <c r="U18" i="4"/>
  <c r="V18" i="4"/>
  <c r="W18" i="4"/>
  <c r="X18" i="4"/>
  <c r="Y18" i="4"/>
  <c r="Z18" i="4"/>
  <c r="AA18" i="4"/>
  <c r="AC18" i="4"/>
  <c r="AD18" i="4"/>
  <c r="AE18" i="4"/>
  <c r="AF18" i="4"/>
  <c r="AH18" i="4"/>
  <c r="AI18" i="4"/>
  <c r="AK18" i="4"/>
  <c r="AL18" i="4"/>
  <c r="C19" i="4"/>
  <c r="A19" i="4"/>
  <c r="D19" i="4"/>
  <c r="E19" i="4"/>
  <c r="F19" i="4"/>
  <c r="G19" i="4"/>
  <c r="H19" i="4"/>
  <c r="I19" i="4"/>
  <c r="J19" i="4"/>
  <c r="K19" i="4"/>
  <c r="L19" i="4"/>
  <c r="M19" i="4"/>
  <c r="N19" i="4"/>
  <c r="O19" i="4"/>
  <c r="Q19" i="4"/>
  <c r="R19" i="4"/>
  <c r="T19" i="4"/>
  <c r="U19" i="4"/>
  <c r="V19" i="4"/>
  <c r="W19" i="4"/>
  <c r="X19" i="4"/>
  <c r="Y19" i="4"/>
  <c r="Z19" i="4"/>
  <c r="AA19" i="4"/>
  <c r="AC19" i="4"/>
  <c r="AD19" i="4"/>
  <c r="AE19" i="4"/>
  <c r="AF19" i="4"/>
  <c r="AH19" i="4"/>
  <c r="AI19" i="4"/>
  <c r="AK19" i="4"/>
  <c r="AL19" i="4"/>
  <c r="C20" i="4"/>
  <c r="A20" i="4"/>
  <c r="D20" i="4"/>
  <c r="E20" i="4"/>
  <c r="F20" i="4"/>
  <c r="G20" i="4"/>
  <c r="H20" i="4"/>
  <c r="I20" i="4"/>
  <c r="J20" i="4"/>
  <c r="K20" i="4"/>
  <c r="L20" i="4"/>
  <c r="M20" i="4"/>
  <c r="N20" i="4"/>
  <c r="O20" i="4"/>
  <c r="Q20" i="4"/>
  <c r="R20" i="4"/>
  <c r="T20" i="4"/>
  <c r="U20" i="4"/>
  <c r="V20" i="4"/>
  <c r="W20" i="4"/>
  <c r="X20" i="4"/>
  <c r="Y20" i="4"/>
  <c r="Z20" i="4"/>
  <c r="AA20" i="4"/>
  <c r="AC20" i="4"/>
  <c r="AD20" i="4"/>
  <c r="AE20" i="4"/>
  <c r="AF20" i="4"/>
  <c r="AH20" i="4"/>
  <c r="AI20" i="4"/>
  <c r="AK20" i="4"/>
  <c r="AL20" i="4"/>
  <c r="C21" i="4"/>
  <c r="A21" i="4"/>
  <c r="D21" i="4"/>
  <c r="E21" i="4"/>
  <c r="F21" i="4"/>
  <c r="G21" i="4"/>
  <c r="H21" i="4"/>
  <c r="I21" i="4"/>
  <c r="J21" i="4"/>
  <c r="K21" i="4"/>
  <c r="L21" i="4"/>
  <c r="M21" i="4"/>
  <c r="N21" i="4"/>
  <c r="O21" i="4"/>
  <c r="Q21" i="4"/>
  <c r="R21" i="4"/>
  <c r="T21" i="4"/>
  <c r="U21" i="4"/>
  <c r="V21" i="4"/>
  <c r="W21" i="4"/>
  <c r="X21" i="4"/>
  <c r="Y21" i="4"/>
  <c r="Z21" i="4"/>
  <c r="AA21" i="4"/>
  <c r="AC21" i="4"/>
  <c r="AD21" i="4"/>
  <c r="AE21" i="4"/>
  <c r="AF21" i="4"/>
  <c r="AH21" i="4"/>
  <c r="AI21" i="4"/>
  <c r="AK21" i="4"/>
  <c r="AL21" i="4"/>
  <c r="C22" i="4"/>
  <c r="A22" i="4"/>
  <c r="D22" i="4"/>
  <c r="E22" i="4"/>
  <c r="F22" i="4"/>
  <c r="G22" i="4"/>
  <c r="H22" i="4"/>
  <c r="I22" i="4"/>
  <c r="J22" i="4"/>
  <c r="K22" i="4"/>
  <c r="L22" i="4"/>
  <c r="M22" i="4"/>
  <c r="N22" i="4"/>
  <c r="O22" i="4"/>
  <c r="Q22" i="4"/>
  <c r="R22" i="4"/>
  <c r="T22" i="4"/>
  <c r="U22" i="4"/>
  <c r="V22" i="4"/>
  <c r="W22" i="4"/>
  <c r="X22" i="4"/>
  <c r="Y22" i="4"/>
  <c r="Z22" i="4"/>
  <c r="AA22" i="4"/>
  <c r="AC22" i="4"/>
  <c r="AD22" i="4"/>
  <c r="AE22" i="4"/>
  <c r="AF22" i="4"/>
  <c r="AH22" i="4"/>
  <c r="AI22" i="4"/>
  <c r="AK22" i="4"/>
  <c r="AL22" i="4"/>
  <c r="C23" i="4"/>
  <c r="A23" i="4"/>
  <c r="D23" i="4"/>
  <c r="E23" i="4"/>
  <c r="F23" i="4"/>
  <c r="G23" i="4"/>
  <c r="H23" i="4"/>
  <c r="I23" i="4"/>
  <c r="J23" i="4"/>
  <c r="K23" i="4"/>
  <c r="L23" i="4"/>
  <c r="M23" i="4"/>
  <c r="N23" i="4"/>
  <c r="O23" i="4"/>
  <c r="Q23" i="4"/>
  <c r="R23" i="4"/>
  <c r="T23" i="4"/>
  <c r="U23" i="4"/>
  <c r="V23" i="4"/>
  <c r="W23" i="4"/>
  <c r="X23" i="4"/>
  <c r="Y23" i="4"/>
  <c r="Z23" i="4"/>
  <c r="AA23" i="4"/>
  <c r="AC23" i="4"/>
  <c r="AD23" i="4"/>
  <c r="AE23" i="4"/>
  <c r="AF23" i="4"/>
  <c r="AH23" i="4"/>
  <c r="AI23" i="4"/>
  <c r="AK23" i="4"/>
  <c r="AL23" i="4"/>
  <c r="C24" i="4"/>
  <c r="A24" i="4"/>
  <c r="D24" i="4"/>
  <c r="E24" i="4"/>
  <c r="F24" i="4"/>
  <c r="G24" i="4"/>
  <c r="H24" i="4"/>
  <c r="I24" i="4"/>
  <c r="J24" i="4"/>
  <c r="K24" i="4"/>
  <c r="L24" i="4"/>
  <c r="M24" i="4"/>
  <c r="N24" i="4"/>
  <c r="O24" i="4"/>
  <c r="Q24" i="4"/>
  <c r="R24" i="4"/>
  <c r="T24" i="4"/>
  <c r="U24" i="4"/>
  <c r="V24" i="4"/>
  <c r="W24" i="4"/>
  <c r="X24" i="4"/>
  <c r="Y24" i="4"/>
  <c r="Z24" i="4"/>
  <c r="AA24" i="4"/>
  <c r="AC24" i="4"/>
  <c r="AD24" i="4"/>
  <c r="AE24" i="4"/>
  <c r="AF24" i="4"/>
  <c r="AH24" i="4"/>
  <c r="AI24" i="4"/>
  <c r="AK24" i="4"/>
  <c r="AL24" i="4"/>
  <c r="C25" i="4"/>
  <c r="A25" i="4"/>
  <c r="D25" i="4"/>
  <c r="E25" i="4"/>
  <c r="F25" i="4"/>
  <c r="G25" i="4"/>
  <c r="H25" i="4"/>
  <c r="I25" i="4"/>
  <c r="J25" i="4"/>
  <c r="K25" i="4"/>
  <c r="L25" i="4"/>
  <c r="M25" i="4"/>
  <c r="N25" i="4"/>
  <c r="O25" i="4"/>
  <c r="Q25" i="4"/>
  <c r="R25" i="4"/>
  <c r="T25" i="4"/>
  <c r="U25" i="4"/>
  <c r="V25" i="4"/>
  <c r="W25" i="4"/>
  <c r="X25" i="4"/>
  <c r="Y25" i="4"/>
  <c r="Z25" i="4"/>
  <c r="AA25" i="4"/>
  <c r="AC25" i="4"/>
  <c r="AD25" i="4"/>
  <c r="AE25" i="4"/>
  <c r="AF25" i="4"/>
  <c r="AH25" i="4"/>
  <c r="AI25" i="4"/>
  <c r="AK25" i="4"/>
  <c r="AL25" i="4"/>
  <c r="C26" i="4"/>
  <c r="A26" i="4"/>
  <c r="D26" i="4"/>
  <c r="E26" i="4"/>
  <c r="F26" i="4"/>
  <c r="G26" i="4"/>
  <c r="H26" i="4"/>
  <c r="I26" i="4"/>
  <c r="J26" i="4"/>
  <c r="K26" i="4"/>
  <c r="L26" i="4"/>
  <c r="M26" i="4"/>
  <c r="N26" i="4"/>
  <c r="O26" i="4"/>
  <c r="Q26" i="4"/>
  <c r="R26" i="4"/>
  <c r="T26" i="4"/>
  <c r="U26" i="4"/>
  <c r="V26" i="4"/>
  <c r="W26" i="4"/>
  <c r="X26" i="4"/>
  <c r="Y26" i="4"/>
  <c r="Z26" i="4"/>
  <c r="AA26" i="4"/>
  <c r="AC26" i="4"/>
  <c r="AD26" i="4"/>
  <c r="AE26" i="4"/>
  <c r="AF26" i="4"/>
  <c r="AH26" i="4"/>
  <c r="AI26" i="4"/>
  <c r="AK26" i="4"/>
  <c r="AL26" i="4"/>
  <c r="C27" i="4"/>
  <c r="A27" i="4"/>
  <c r="D27" i="4"/>
  <c r="E27" i="4"/>
  <c r="F27" i="4"/>
  <c r="G27" i="4"/>
  <c r="H27" i="4"/>
  <c r="I27" i="4"/>
  <c r="J27" i="4"/>
  <c r="K27" i="4"/>
  <c r="L27" i="4"/>
  <c r="M27" i="4"/>
  <c r="N27" i="4"/>
  <c r="O27" i="4"/>
  <c r="Q27" i="4"/>
  <c r="R27" i="4"/>
  <c r="T27" i="4"/>
  <c r="U27" i="4"/>
  <c r="V27" i="4"/>
  <c r="W27" i="4"/>
  <c r="X27" i="4"/>
  <c r="Y27" i="4"/>
  <c r="Z27" i="4"/>
  <c r="AA27" i="4"/>
  <c r="AC27" i="4"/>
  <c r="AD27" i="4"/>
  <c r="AE27" i="4"/>
  <c r="AF27" i="4"/>
  <c r="AH27" i="4"/>
  <c r="AI27" i="4"/>
  <c r="AK27" i="4"/>
  <c r="AL27" i="4"/>
  <c r="C28" i="4"/>
  <c r="A28" i="4"/>
  <c r="D28" i="4"/>
  <c r="E28" i="4"/>
  <c r="F28" i="4"/>
  <c r="G28" i="4"/>
  <c r="H28" i="4"/>
  <c r="I28" i="4"/>
  <c r="J28" i="4"/>
  <c r="K28" i="4"/>
  <c r="L28" i="4"/>
  <c r="M28" i="4"/>
  <c r="N28" i="4"/>
  <c r="O28" i="4"/>
  <c r="Q28" i="4"/>
  <c r="R28" i="4"/>
  <c r="T28" i="4"/>
  <c r="U28" i="4"/>
  <c r="V28" i="4"/>
  <c r="W28" i="4"/>
  <c r="X28" i="4"/>
  <c r="Y28" i="4"/>
  <c r="Z28" i="4"/>
  <c r="AA28" i="4"/>
  <c r="AC28" i="4"/>
  <c r="AD28" i="4"/>
  <c r="AE28" i="4"/>
  <c r="AF28" i="4"/>
  <c r="AH28" i="4"/>
  <c r="AI28" i="4"/>
  <c r="AK28" i="4"/>
  <c r="AL28" i="4"/>
  <c r="C29" i="4"/>
  <c r="A29" i="4"/>
  <c r="D29" i="4"/>
  <c r="E29" i="4"/>
  <c r="F29" i="4"/>
  <c r="G29" i="4"/>
  <c r="H29" i="4"/>
  <c r="I29" i="4"/>
  <c r="J29" i="4"/>
  <c r="K29" i="4"/>
  <c r="L29" i="4"/>
  <c r="M29" i="4"/>
  <c r="N29" i="4"/>
  <c r="O29" i="4"/>
  <c r="Q29" i="4"/>
  <c r="R29" i="4"/>
  <c r="T29" i="4"/>
  <c r="U29" i="4"/>
  <c r="V29" i="4"/>
  <c r="W29" i="4"/>
  <c r="X29" i="4"/>
  <c r="Y29" i="4"/>
  <c r="Z29" i="4"/>
  <c r="AA29" i="4"/>
  <c r="AC29" i="4"/>
  <c r="AD29" i="4"/>
  <c r="AE29" i="4"/>
  <c r="AF29" i="4"/>
  <c r="AH29" i="4"/>
  <c r="AI29" i="4"/>
  <c r="AK29" i="4"/>
  <c r="AL29" i="4"/>
  <c r="C30" i="4"/>
  <c r="A30" i="4"/>
  <c r="D30" i="4"/>
  <c r="E30" i="4"/>
  <c r="F30" i="4"/>
  <c r="G30" i="4"/>
  <c r="H30" i="4"/>
  <c r="I30" i="4"/>
  <c r="J30" i="4"/>
  <c r="K30" i="4"/>
  <c r="L30" i="4"/>
  <c r="M30" i="4"/>
  <c r="N30" i="4"/>
  <c r="O30" i="4"/>
  <c r="Q30" i="4"/>
  <c r="R30" i="4"/>
  <c r="T30" i="4"/>
  <c r="U30" i="4"/>
  <c r="V30" i="4"/>
  <c r="W30" i="4"/>
  <c r="X30" i="4"/>
  <c r="Y30" i="4"/>
  <c r="Z30" i="4"/>
  <c r="AA30" i="4"/>
  <c r="AC30" i="4"/>
  <c r="AD30" i="4"/>
  <c r="AE30" i="4"/>
  <c r="AF30" i="4"/>
  <c r="AH30" i="4"/>
  <c r="AI30" i="4"/>
  <c r="AK30" i="4"/>
  <c r="AL30" i="4"/>
  <c r="C31" i="4"/>
  <c r="A31" i="4"/>
  <c r="D31" i="4"/>
  <c r="E31" i="4"/>
  <c r="F31" i="4"/>
  <c r="G31" i="4"/>
  <c r="H31" i="4"/>
  <c r="I31" i="4"/>
  <c r="J31" i="4"/>
  <c r="K31" i="4"/>
  <c r="L31" i="4"/>
  <c r="M31" i="4"/>
  <c r="N31" i="4"/>
  <c r="O31" i="4"/>
  <c r="Q31" i="4"/>
  <c r="R31" i="4"/>
  <c r="T31" i="4"/>
  <c r="U31" i="4"/>
  <c r="V31" i="4"/>
  <c r="W31" i="4"/>
  <c r="X31" i="4"/>
  <c r="Y31" i="4"/>
  <c r="Z31" i="4"/>
  <c r="AA31" i="4"/>
  <c r="AC31" i="4"/>
  <c r="AD31" i="4"/>
  <c r="AE31" i="4"/>
  <c r="AF31" i="4"/>
  <c r="AH31" i="4"/>
  <c r="AI31" i="4"/>
  <c r="AK31" i="4"/>
  <c r="AL31" i="4"/>
  <c r="C3" i="4"/>
  <c r="A3" i="4"/>
  <c r="D3" i="4"/>
  <c r="E3" i="4"/>
  <c r="F3" i="4"/>
  <c r="G3" i="4"/>
  <c r="H3" i="4"/>
  <c r="I3" i="4"/>
  <c r="J3" i="4"/>
  <c r="K3" i="4"/>
  <c r="L3" i="4"/>
  <c r="M3" i="4"/>
  <c r="N3" i="4"/>
  <c r="O3" i="4"/>
  <c r="Q3" i="4"/>
  <c r="R3" i="4"/>
  <c r="T3" i="4"/>
  <c r="U3" i="4"/>
  <c r="V3" i="4"/>
  <c r="W3" i="4"/>
  <c r="X3" i="4"/>
  <c r="Y3" i="4"/>
  <c r="Z3" i="4"/>
  <c r="AA3" i="4"/>
  <c r="AC3" i="4"/>
  <c r="AD3" i="4"/>
  <c r="AE3" i="4"/>
  <c r="AF3" i="4"/>
  <c r="AH3" i="4"/>
  <c r="AI3" i="4"/>
  <c r="AK3" i="4"/>
  <c r="AL3" i="4"/>
  <c r="C4" i="4"/>
  <c r="A4" i="4"/>
  <c r="D4" i="4"/>
  <c r="E4" i="4"/>
  <c r="F4" i="4"/>
  <c r="G4" i="4"/>
  <c r="H4" i="4"/>
  <c r="I4" i="4"/>
  <c r="J4" i="4"/>
  <c r="K4" i="4"/>
  <c r="L4" i="4"/>
  <c r="M4" i="4"/>
  <c r="N4" i="4"/>
  <c r="O4" i="4"/>
  <c r="Q4" i="4"/>
  <c r="R4" i="4"/>
  <c r="T4" i="4"/>
  <c r="U4" i="4"/>
  <c r="V4" i="4"/>
  <c r="W4" i="4"/>
  <c r="X4" i="4"/>
  <c r="Y4" i="4"/>
  <c r="Z4" i="4"/>
  <c r="AA4" i="4"/>
  <c r="AC4" i="4"/>
  <c r="AD4" i="4"/>
  <c r="AE4" i="4"/>
  <c r="AF4" i="4"/>
  <c r="AH4" i="4"/>
  <c r="AI4" i="4"/>
  <c r="AK4" i="4"/>
  <c r="AL4" i="4"/>
  <c r="C5" i="4"/>
  <c r="A5" i="4"/>
  <c r="D5" i="4"/>
  <c r="E5" i="4"/>
  <c r="F5" i="4"/>
  <c r="G5" i="4"/>
  <c r="H5" i="4"/>
  <c r="I5" i="4"/>
  <c r="J5" i="4"/>
  <c r="K5" i="4"/>
  <c r="L5" i="4"/>
  <c r="M5" i="4"/>
  <c r="N5" i="4"/>
  <c r="O5" i="4"/>
  <c r="Q5" i="4"/>
  <c r="R5" i="4"/>
  <c r="T5" i="4"/>
  <c r="U5" i="4"/>
  <c r="V5" i="4"/>
  <c r="W5" i="4"/>
  <c r="X5" i="4"/>
  <c r="Y5" i="4"/>
  <c r="Z5" i="4"/>
  <c r="AA5" i="4"/>
  <c r="AC5" i="4"/>
  <c r="AD5" i="4"/>
  <c r="AE5" i="4"/>
  <c r="AF5" i="4"/>
  <c r="AH5" i="4"/>
  <c r="AI5" i="4"/>
  <c r="AK5" i="4"/>
  <c r="AL5" i="4"/>
  <c r="C6" i="4"/>
  <c r="A6" i="4"/>
  <c r="D6" i="4"/>
  <c r="E6" i="4"/>
  <c r="F6" i="4"/>
  <c r="G6" i="4"/>
  <c r="H6" i="4"/>
  <c r="I6" i="4"/>
  <c r="J6" i="4"/>
  <c r="K6" i="4"/>
  <c r="L6" i="4"/>
  <c r="M6" i="4"/>
  <c r="N6" i="4"/>
  <c r="O6" i="4"/>
  <c r="Q6" i="4"/>
  <c r="R6" i="4"/>
  <c r="T6" i="4"/>
  <c r="U6" i="4"/>
  <c r="V6" i="4"/>
  <c r="W6" i="4"/>
  <c r="X6" i="4"/>
  <c r="Y6" i="4"/>
  <c r="Z6" i="4"/>
  <c r="AA6" i="4"/>
  <c r="AC6" i="4"/>
  <c r="AD6" i="4"/>
  <c r="AE6" i="4"/>
  <c r="AF6" i="4"/>
  <c r="AH6" i="4"/>
  <c r="AI6" i="4"/>
  <c r="AK6" i="4"/>
  <c r="AL6" i="4"/>
  <c r="Q39" i="1"/>
  <c r="B15" i="3" s="1"/>
  <c r="Q42" i="1"/>
  <c r="B18" i="3" s="1"/>
  <c r="AI2" i="4"/>
  <c r="AC2" i="4"/>
  <c r="Y2" i="4"/>
  <c r="R2" i="4"/>
  <c r="AD2" i="4"/>
  <c r="AL2" i="4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M32" i="5"/>
  <c r="M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E2" i="4"/>
  <c r="G2" i="5"/>
  <c r="I2" i="4"/>
  <c r="E2" i="5"/>
  <c r="D2" i="5"/>
  <c r="AK2" i="4"/>
  <c r="C5" i="1"/>
  <c r="AH2" i="4"/>
  <c r="A4" i="5"/>
  <c r="B4" i="5"/>
  <c r="A5" i="5"/>
  <c r="B5" i="5" s="1"/>
  <c r="A6" i="5"/>
  <c r="B6" i="5"/>
  <c r="A7" i="5"/>
  <c r="B7" i="5" s="1"/>
  <c r="A8" i="5"/>
  <c r="B8" i="5" s="1"/>
  <c r="A9" i="5"/>
  <c r="B9" i="5" s="1"/>
  <c r="A10" i="5"/>
  <c r="B10" i="5" s="1"/>
  <c r="A11" i="5"/>
  <c r="B11" i="5" s="1"/>
  <c r="A12" i="5"/>
  <c r="B12" i="5"/>
  <c r="A13" i="5"/>
  <c r="B13" i="5" s="1"/>
  <c r="A14" i="5"/>
  <c r="B14" i="5" s="1"/>
  <c r="H2" i="4"/>
  <c r="AA2" i="4"/>
  <c r="A15" i="5"/>
  <c r="B15" i="5" s="1"/>
  <c r="A16" i="5"/>
  <c r="B16" i="5" s="1"/>
  <c r="A17" i="5"/>
  <c r="B17" i="5"/>
  <c r="A18" i="5"/>
  <c r="B18" i="5" s="1"/>
  <c r="A19" i="5"/>
  <c r="B19" i="5" s="1"/>
  <c r="A20" i="5"/>
  <c r="B20" i="5" s="1"/>
  <c r="A21" i="5"/>
  <c r="B21" i="5" s="1"/>
  <c r="A22" i="5"/>
  <c r="B22" i="5" s="1"/>
  <c r="A23" i="5"/>
  <c r="B23" i="5"/>
  <c r="A24" i="5"/>
  <c r="B24" i="5" s="1"/>
  <c r="A25" i="5"/>
  <c r="B25" i="5"/>
  <c r="A26" i="5"/>
  <c r="B26" i="5" s="1"/>
  <c r="A27" i="5"/>
  <c r="B27" i="5" s="1"/>
  <c r="A28" i="5"/>
  <c r="B28" i="5" s="1"/>
  <c r="A29" i="5"/>
  <c r="B29" i="5" s="1"/>
  <c r="A30" i="5"/>
  <c r="B30" i="5" s="1"/>
  <c r="A31" i="5"/>
  <c r="B31" i="5" s="1"/>
  <c r="F2" i="5"/>
  <c r="A3" i="5"/>
  <c r="B3" i="5" s="1"/>
  <c r="A2" i="5"/>
  <c r="B2" i="5" s="1"/>
  <c r="H2" i="5"/>
  <c r="I2" i="5"/>
  <c r="J2" i="5"/>
  <c r="A32" i="5"/>
  <c r="A33" i="5"/>
  <c r="A34" i="5"/>
  <c r="X2" i="4"/>
  <c r="F2" i="4"/>
  <c r="W2" i="4"/>
  <c r="L2" i="4"/>
  <c r="AF2" i="4"/>
  <c r="AE2" i="4"/>
  <c r="Z2" i="4"/>
  <c r="V2" i="4"/>
  <c r="U2" i="4"/>
  <c r="T2" i="4"/>
  <c r="K2" i="4"/>
  <c r="J2" i="4"/>
  <c r="Q2" i="4"/>
  <c r="O2" i="4"/>
  <c r="N2" i="4"/>
  <c r="M2" i="4"/>
  <c r="G2" i="4"/>
  <c r="D2" i="4"/>
  <c r="C2" i="4"/>
  <c r="A2" i="4" s="1"/>
  <c r="H5" i="1"/>
  <c r="Q44" i="1" l="1"/>
  <c r="B20" i="3" s="1"/>
</calcChain>
</file>

<file path=xl/sharedStrings.xml><?xml version="1.0" encoding="utf-8"?>
<sst xmlns="http://schemas.openxmlformats.org/spreadsheetml/2006/main" count="1264" uniqueCount="694">
  <si>
    <t>Voornaam</t>
  </si>
  <si>
    <t>Voorletters</t>
  </si>
  <si>
    <t>NL</t>
  </si>
  <si>
    <t>BE</t>
  </si>
  <si>
    <t>Landcodes</t>
  </si>
  <si>
    <t>AD</t>
  </si>
  <si>
    <t>Andorra</t>
  </si>
  <si>
    <t>AE</t>
  </si>
  <si>
    <t>Ver. Arabische Emiraten</t>
  </si>
  <si>
    <t>AF</t>
  </si>
  <si>
    <t>Afghanistan</t>
  </si>
  <si>
    <t>AG</t>
  </si>
  <si>
    <t>Antigua en Barbuda</t>
  </si>
  <si>
    <t>AI</t>
  </si>
  <si>
    <t>Anguilla</t>
  </si>
  <si>
    <t>AL</t>
  </si>
  <si>
    <t>Albanië</t>
  </si>
  <si>
    <t>AM</t>
  </si>
  <si>
    <t>Armenië</t>
  </si>
  <si>
    <t>AN</t>
  </si>
  <si>
    <t>Nederlandse Antillen</t>
  </si>
  <si>
    <t>AO</t>
  </si>
  <si>
    <t>Angola</t>
  </si>
  <si>
    <t>AQ</t>
  </si>
  <si>
    <t>Antarctica</t>
  </si>
  <si>
    <t>AR</t>
  </si>
  <si>
    <t>Argentinië</t>
  </si>
  <si>
    <t>AS</t>
  </si>
  <si>
    <t>Amerikaans Samoa</t>
  </si>
  <si>
    <t>AT</t>
  </si>
  <si>
    <t>Oostenrijk</t>
  </si>
  <si>
    <t>AU</t>
  </si>
  <si>
    <t>Australië</t>
  </si>
  <si>
    <t>AW</t>
  </si>
  <si>
    <t>Aruba</t>
  </si>
  <si>
    <t>AX</t>
  </si>
  <si>
    <t>Åland eilanden</t>
  </si>
  <si>
    <t>AZ</t>
  </si>
  <si>
    <t>Azerbajdzjan</t>
  </si>
  <si>
    <t>BA</t>
  </si>
  <si>
    <t>Bosnië-Herzegovina</t>
  </si>
  <si>
    <t>BB</t>
  </si>
  <si>
    <t>Barbados</t>
  </si>
  <si>
    <t>BD</t>
  </si>
  <si>
    <t>Bangladesh</t>
  </si>
  <si>
    <t>België</t>
  </si>
  <si>
    <t>BF</t>
  </si>
  <si>
    <t>Boerkina Faso</t>
  </si>
  <si>
    <t>BG</t>
  </si>
  <si>
    <t>Bulgarije</t>
  </si>
  <si>
    <t>BH</t>
  </si>
  <si>
    <t>Bahrein</t>
  </si>
  <si>
    <t>BI</t>
  </si>
  <si>
    <t>Boeroendi</t>
  </si>
  <si>
    <t>BJ</t>
  </si>
  <si>
    <t>Benin</t>
  </si>
  <si>
    <t>BM</t>
  </si>
  <si>
    <t>Bermuda</t>
  </si>
  <si>
    <t>BN</t>
  </si>
  <si>
    <t>Brunei</t>
  </si>
  <si>
    <t>BO</t>
  </si>
  <si>
    <t>Bolivia</t>
  </si>
  <si>
    <t>BR</t>
  </si>
  <si>
    <t>Brazilië</t>
  </si>
  <si>
    <t>BS</t>
  </si>
  <si>
    <t>Bahamas, De</t>
  </si>
  <si>
    <t>BT</t>
  </si>
  <si>
    <t>Bhutan</t>
  </si>
  <si>
    <t>BW</t>
  </si>
  <si>
    <t>Botswana</t>
  </si>
  <si>
    <t>BY</t>
  </si>
  <si>
    <t>Wit-Rusland (Belarus)</t>
  </si>
  <si>
    <t>BZ</t>
  </si>
  <si>
    <t>Belize</t>
  </si>
  <si>
    <t>CA</t>
  </si>
  <si>
    <t>Canada</t>
  </si>
  <si>
    <t>CC</t>
  </si>
  <si>
    <t>Cocos island</t>
  </si>
  <si>
    <t>CD</t>
  </si>
  <si>
    <t>Congo (ex-Zaïre)</t>
  </si>
  <si>
    <t>CF</t>
  </si>
  <si>
    <t>Centraal-Afrikaanse Rep.</t>
  </si>
  <si>
    <t>CG</t>
  </si>
  <si>
    <t>Congo Brazzaville</t>
  </si>
  <si>
    <t>CH</t>
  </si>
  <si>
    <t>Zwitserland</t>
  </si>
  <si>
    <t>CI</t>
  </si>
  <si>
    <t>Ivoorkust</t>
  </si>
  <si>
    <t>CK</t>
  </si>
  <si>
    <t>Cook eilanden</t>
  </si>
  <si>
    <t>CL</t>
  </si>
  <si>
    <t>Chilië</t>
  </si>
  <si>
    <t>CM</t>
  </si>
  <si>
    <t>Kameroen</t>
  </si>
  <si>
    <t>CN</t>
  </si>
  <si>
    <t>China</t>
  </si>
  <si>
    <t>CO</t>
  </si>
  <si>
    <t>Colombia</t>
  </si>
  <si>
    <t>CR</t>
  </si>
  <si>
    <t>Costa Rica</t>
  </si>
  <si>
    <t>CS</t>
  </si>
  <si>
    <t>CU</t>
  </si>
  <si>
    <t>Cuba</t>
  </si>
  <si>
    <t>CV</t>
  </si>
  <si>
    <t>Kaapverdië</t>
  </si>
  <si>
    <t>CX</t>
  </si>
  <si>
    <t>Christmas eiland</t>
  </si>
  <si>
    <t>CY</t>
  </si>
  <si>
    <t>Cyprus</t>
  </si>
  <si>
    <t>CZ</t>
  </si>
  <si>
    <t>Tsjechië</t>
  </si>
  <si>
    <t>DE</t>
  </si>
  <si>
    <t>Duitsland</t>
  </si>
  <si>
    <t>DJ</t>
  </si>
  <si>
    <t>Djibouti</t>
  </si>
  <si>
    <t>DK</t>
  </si>
  <si>
    <t>Denemarken</t>
  </si>
  <si>
    <t>DM</t>
  </si>
  <si>
    <t>Dominica</t>
  </si>
  <si>
    <t>DO</t>
  </si>
  <si>
    <t>Dominicaanse republiek</t>
  </si>
  <si>
    <t>DZ</t>
  </si>
  <si>
    <t>Algerije</t>
  </si>
  <si>
    <t>EC</t>
  </si>
  <si>
    <t>Ecuador</t>
  </si>
  <si>
    <t>EE</t>
  </si>
  <si>
    <t>Estland</t>
  </si>
  <si>
    <t>EG</t>
  </si>
  <si>
    <t>Egypte</t>
  </si>
  <si>
    <t>EH</t>
  </si>
  <si>
    <t>Westelijke Sahara</t>
  </si>
  <si>
    <t>ER</t>
  </si>
  <si>
    <t>Eritrea</t>
  </si>
  <si>
    <t>ES</t>
  </si>
  <si>
    <t>Spanje</t>
  </si>
  <si>
    <t>ET</t>
  </si>
  <si>
    <t>Ethiopië</t>
  </si>
  <si>
    <t>FI</t>
  </si>
  <si>
    <t>Finland</t>
  </si>
  <si>
    <t>FJ</t>
  </si>
  <si>
    <t>Fiji Eilanden</t>
  </si>
  <si>
    <t>FK</t>
  </si>
  <si>
    <t>Falkland eilanden</t>
  </si>
  <si>
    <t>FM</t>
  </si>
  <si>
    <t>Micronesië</t>
  </si>
  <si>
    <t>FO</t>
  </si>
  <si>
    <t>Faeröer eilanden</t>
  </si>
  <si>
    <t>FR</t>
  </si>
  <si>
    <t>Frankrijk</t>
  </si>
  <si>
    <t>FX</t>
  </si>
  <si>
    <t>Franse overzeese gebieden</t>
  </si>
  <si>
    <t>GA</t>
  </si>
  <si>
    <t>Gabon</t>
  </si>
  <si>
    <t>GB</t>
  </si>
  <si>
    <t>Groot-Brittannië</t>
  </si>
  <si>
    <t>GD</t>
  </si>
  <si>
    <t>Grenada</t>
  </si>
  <si>
    <t>GE</t>
  </si>
  <si>
    <t>Georgië</t>
  </si>
  <si>
    <t>GF</t>
  </si>
  <si>
    <t>Frans Guyana</t>
  </si>
  <si>
    <t>GH</t>
  </si>
  <si>
    <t>Ghana</t>
  </si>
  <si>
    <t>GI</t>
  </si>
  <si>
    <t>Gibraltar</t>
  </si>
  <si>
    <t>GL</t>
  </si>
  <si>
    <t>Groenland</t>
  </si>
  <si>
    <t>GM</t>
  </si>
  <si>
    <t>Gambia</t>
  </si>
  <si>
    <t>GN</t>
  </si>
  <si>
    <t>Guinee</t>
  </si>
  <si>
    <t>GP</t>
  </si>
  <si>
    <t>Guadeloupe</t>
  </si>
  <si>
    <t>GQ</t>
  </si>
  <si>
    <t>Equatoriaal-Guinee</t>
  </si>
  <si>
    <t>GR</t>
  </si>
  <si>
    <t>Griekenland</t>
  </si>
  <si>
    <t>GS</t>
  </si>
  <si>
    <t>Zuid-Georgia en Zuid. Sandwicheilanden</t>
  </si>
  <si>
    <t>GT</t>
  </si>
  <si>
    <t>Guatamala</t>
  </si>
  <si>
    <t>GU</t>
  </si>
  <si>
    <t>Guam</t>
  </si>
  <si>
    <t>GW</t>
  </si>
  <si>
    <t>Guinee-Bissau</t>
  </si>
  <si>
    <t>GY</t>
  </si>
  <si>
    <t>Guyana</t>
  </si>
  <si>
    <t>GZ</t>
  </si>
  <si>
    <t>Gazastrook</t>
  </si>
  <si>
    <t>HK</t>
  </si>
  <si>
    <t>Hong Kong</t>
  </si>
  <si>
    <t>HN</t>
  </si>
  <si>
    <t>Honduras</t>
  </si>
  <si>
    <t>HR</t>
  </si>
  <si>
    <t>Kroatië</t>
  </si>
  <si>
    <t>HT</t>
  </si>
  <si>
    <t>Haïti</t>
  </si>
  <si>
    <t>HU</t>
  </si>
  <si>
    <t>Hongarije</t>
  </si>
  <si>
    <t>ID</t>
  </si>
  <si>
    <t>Indonesië</t>
  </si>
  <si>
    <t>IE</t>
  </si>
  <si>
    <t>Ierland</t>
  </si>
  <si>
    <t>IL</t>
  </si>
  <si>
    <t>Israël</t>
  </si>
  <si>
    <t>IM</t>
  </si>
  <si>
    <t>Man, Eiland van</t>
  </si>
  <si>
    <t>IN</t>
  </si>
  <si>
    <t>India</t>
  </si>
  <si>
    <t>IQ</t>
  </si>
  <si>
    <t>Irak</t>
  </si>
  <si>
    <t>IR</t>
  </si>
  <si>
    <t>Iran</t>
  </si>
  <si>
    <t>IS</t>
  </si>
  <si>
    <t>Ijsland</t>
  </si>
  <si>
    <t>IT</t>
  </si>
  <si>
    <t>Italië</t>
  </si>
  <si>
    <t>JE</t>
  </si>
  <si>
    <t>Kanaaleilanden</t>
  </si>
  <si>
    <t>JH</t>
  </si>
  <si>
    <t>Johore</t>
  </si>
  <si>
    <t>JM</t>
  </si>
  <si>
    <t>Jamaica</t>
  </si>
  <si>
    <t>JO</t>
  </si>
  <si>
    <t>Jordanië</t>
  </si>
  <si>
    <t>JP</t>
  </si>
  <si>
    <t>Japan</t>
  </si>
  <si>
    <t>KE</t>
  </si>
  <si>
    <t>Kenia</t>
  </si>
  <si>
    <t>KG</t>
  </si>
  <si>
    <t>Kirgizië</t>
  </si>
  <si>
    <t>KH</t>
  </si>
  <si>
    <t>Cambodja</t>
  </si>
  <si>
    <t>KI</t>
  </si>
  <si>
    <t>Kiribati</t>
  </si>
  <si>
    <t>KM</t>
  </si>
  <si>
    <t>Komoren</t>
  </si>
  <si>
    <t>KN</t>
  </si>
  <si>
    <t>St. Christopher-Nevis</t>
  </si>
  <si>
    <t>KP</t>
  </si>
  <si>
    <t>Noord-Korea</t>
  </si>
  <si>
    <t>KR</t>
  </si>
  <si>
    <t>Zuid-Korea</t>
  </si>
  <si>
    <t>KW</t>
  </si>
  <si>
    <t>Koeweit</t>
  </si>
  <si>
    <t>KY</t>
  </si>
  <si>
    <t>Kaaiman eilanden</t>
  </si>
  <si>
    <t>KZ</t>
  </si>
  <si>
    <t>Kazachstan</t>
  </si>
  <si>
    <t>LA</t>
  </si>
  <si>
    <t>Laos</t>
  </si>
  <si>
    <t>LB</t>
  </si>
  <si>
    <t>Libanon</t>
  </si>
  <si>
    <t>LC</t>
  </si>
  <si>
    <t>Sint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</si>
  <si>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</si>
  <si>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</si>
  <si>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</si>
  <si>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</si>
  <si>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</si>
  <si>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</si>
  <si>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</si>
  <si>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</si>
  <si>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</si>
  <si>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Litouwen</t>
  </si>
  <si>
    <t>LU</t>
  </si>
  <si>
    <t>Luxemburg</t>
  </si>
  <si>
    <t>LV</t>
  </si>
  <si>
    <t>Letland</t>
  </si>
  <si>
    <t>LY</t>
  </si>
  <si>
    <t>Libië</t>
  </si>
  <si>
    <t>MA</t>
  </si>
  <si>
    <t>Marokko</t>
  </si>
  <si>
    <t>MC</t>
  </si>
  <si>
    <t>Monaco</t>
  </si>
  <si>
    <t>MD</t>
  </si>
  <si>
    <t>Moldavië</t>
  </si>
  <si>
    <t>MG</t>
  </si>
  <si>
    <t>Madagaskar</t>
  </si>
  <si>
    <t>MH</t>
  </si>
  <si>
    <t>Marshall eilanden</t>
  </si>
  <si>
    <t>MK</t>
  </si>
  <si>
    <t>Macedonië</t>
  </si>
  <si>
    <t>ML</t>
  </si>
  <si>
    <t>Mali</t>
  </si>
  <si>
    <t>MM</t>
  </si>
  <si>
    <t>Myanmar (ex-Birma)</t>
  </si>
  <si>
    <t>MN</t>
  </si>
  <si>
    <t>Mongolië</t>
  </si>
  <si>
    <t>MO</t>
  </si>
  <si>
    <t>Macau</t>
  </si>
  <si>
    <t>MP</t>
  </si>
  <si>
    <t>Marianen (Noordelijke)</t>
  </si>
  <si>
    <t>MQ</t>
  </si>
  <si>
    <t>Martinique</t>
  </si>
  <si>
    <t>MR</t>
  </si>
  <si>
    <t>Mauretanië</t>
  </si>
  <si>
    <t>MS</t>
  </si>
  <si>
    <t>Montserrat</t>
  </si>
  <si>
    <t>MT</t>
  </si>
  <si>
    <t>Malta</t>
  </si>
  <si>
    <t>MU</t>
  </si>
  <si>
    <t>Mauritius</t>
  </si>
  <si>
    <t>MV</t>
  </si>
  <si>
    <t>Malediven</t>
  </si>
  <si>
    <t>MW</t>
  </si>
  <si>
    <t>Malawi</t>
  </si>
  <si>
    <t>MX</t>
  </si>
  <si>
    <t>Mexico</t>
  </si>
  <si>
    <t>MY</t>
  </si>
  <si>
    <t>Maleisië</t>
  </si>
  <si>
    <t>MZ</t>
  </si>
  <si>
    <t>Mozambique</t>
  </si>
  <si>
    <t>NA</t>
  </si>
  <si>
    <t>Namibië</t>
  </si>
  <si>
    <t>NC</t>
  </si>
  <si>
    <t>Nieuw-Caledonië</t>
  </si>
  <si>
    <t>NE</t>
  </si>
  <si>
    <t>Niger</t>
  </si>
  <si>
    <t>NF</t>
  </si>
  <si>
    <t>Norfolk eiland</t>
  </si>
  <si>
    <t>NG</t>
  </si>
  <si>
    <t>Nigeria</t>
  </si>
  <si>
    <t>NI</t>
  </si>
  <si>
    <t>Nicaragua</t>
  </si>
  <si>
    <t>Nederland</t>
  </si>
  <si>
    <t>NO</t>
  </si>
  <si>
    <t>Noorwegen</t>
  </si>
  <si>
    <t>NP</t>
  </si>
  <si>
    <t>Nepal</t>
  </si>
  <si>
    <t>NR</t>
  </si>
  <si>
    <t>Nauru</t>
  </si>
  <si>
    <t>NU</t>
  </si>
  <si>
    <t>Niue</t>
  </si>
  <si>
    <t>NZ</t>
  </si>
  <si>
    <t>Nieuw-Zeeland</t>
  </si>
  <si>
    <t>OK</t>
  </si>
  <si>
    <t>Okinawa</t>
  </si>
  <si>
    <t>OM</t>
  </si>
  <si>
    <t>Oman</t>
  </si>
  <si>
    <t>PA</t>
  </si>
  <si>
    <t>Panama</t>
  </si>
  <si>
    <t>PE</t>
  </si>
  <si>
    <t>Peru</t>
  </si>
  <si>
    <t>PF</t>
  </si>
  <si>
    <t>Frans Polynesië</t>
  </si>
  <si>
    <t>PG</t>
  </si>
  <si>
    <t>Papoea Nieuw-Guinea</t>
  </si>
  <si>
    <t>PH</t>
  </si>
  <si>
    <t>Filippijnen</t>
  </si>
  <si>
    <t>PK</t>
  </si>
  <si>
    <t>Pakistan</t>
  </si>
  <si>
    <t>PL</t>
  </si>
  <si>
    <t>Polen</t>
  </si>
  <si>
    <t>PM</t>
  </si>
  <si>
    <t>St. Pierre en Miquelon</t>
  </si>
  <si>
    <t>PN</t>
  </si>
  <si>
    <t>Pitcairn eiland</t>
  </si>
  <si>
    <t>PR</t>
  </si>
  <si>
    <t>Porto Rico</t>
  </si>
  <si>
    <t>PS</t>
  </si>
  <si>
    <t>Palestijnse bezette gebieden</t>
  </si>
  <si>
    <t>PT</t>
  </si>
  <si>
    <t>Portugal</t>
  </si>
  <si>
    <t>PW</t>
  </si>
  <si>
    <t>Palau</t>
  </si>
  <si>
    <t>PY</t>
  </si>
  <si>
    <t>Paraguay</t>
  </si>
  <si>
    <t>QA</t>
  </si>
  <si>
    <t>Katar</t>
  </si>
  <si>
    <t>RE</t>
  </si>
  <si>
    <t>Réunion, La</t>
  </si>
  <si>
    <t>RO</t>
  </si>
  <si>
    <t>Roemenië</t>
  </si>
  <si>
    <t>RU</t>
  </si>
  <si>
    <t>Rusland (Federatie)</t>
  </si>
  <si>
    <t>RW</t>
  </si>
  <si>
    <t>Roeanda</t>
  </si>
  <si>
    <t>SA</t>
  </si>
  <si>
    <t>Saoedi-Arabië</t>
  </si>
  <si>
    <t>SB</t>
  </si>
  <si>
    <t>Solomon eilanden</t>
  </si>
  <si>
    <t>SC</t>
  </si>
  <si>
    <t>Seychellen</t>
  </si>
  <si>
    <t>SD</t>
  </si>
  <si>
    <t>Soedan</t>
  </si>
  <si>
    <t>SE</t>
  </si>
  <si>
    <t>Zweden</t>
  </si>
  <si>
    <t>SG</t>
  </si>
  <si>
    <t>Singapore</t>
  </si>
  <si>
    <t>SH</t>
  </si>
  <si>
    <t>Sint-Helena</t>
  </si>
  <si>
    <t>SI</t>
  </si>
  <si>
    <t>Slovenië</t>
  </si>
  <si>
    <t>SJ</t>
  </si>
  <si>
    <t>Spitsbergen (Svalbard)</t>
  </si>
  <si>
    <t>SK</t>
  </si>
  <si>
    <t>Slowakije</t>
  </si>
  <si>
    <t>SL</t>
  </si>
  <si>
    <t>Sierra Leone</t>
  </si>
  <si>
    <t>SM</t>
  </si>
  <si>
    <t>San Marino</t>
  </si>
  <si>
    <t>SN</t>
  </si>
  <si>
    <t>Senegal</t>
  </si>
  <si>
    <t>SO</t>
  </si>
  <si>
    <t>Somalië</t>
  </si>
  <si>
    <t>SR</t>
  </si>
  <si>
    <t>Suriname</t>
  </si>
  <si>
    <t>ST</t>
  </si>
  <si>
    <t>Sao Tomé en Príncipe</t>
  </si>
  <si>
    <t>SV</t>
  </si>
  <si>
    <t>El Salvador</t>
  </si>
  <si>
    <t>SY</t>
  </si>
  <si>
    <t>Syrië</t>
  </si>
  <si>
    <t>SZ</t>
  </si>
  <si>
    <t>Swaziland</t>
  </si>
  <si>
    <t>TB</t>
  </si>
  <si>
    <t>Tibet</t>
  </si>
  <si>
    <t>TC</t>
  </si>
  <si>
    <t>Turks en Caicos eilanden</t>
  </si>
  <si>
    <t>TD</t>
  </si>
  <si>
    <t>Tsjaad</t>
  </si>
  <si>
    <t>TF</t>
  </si>
  <si>
    <t>Franse zuidelijke gebieden</t>
  </si>
  <si>
    <t>TG</t>
  </si>
  <si>
    <t>Togo</t>
  </si>
  <si>
    <t>TH</t>
  </si>
  <si>
    <t>Thailand</t>
  </si>
  <si>
    <t>TJ</t>
  </si>
  <si>
    <t>Tadzjikistan</t>
  </si>
  <si>
    <t>TK</t>
  </si>
  <si>
    <t>Tokelau</t>
  </si>
  <si>
    <t>TL</t>
  </si>
  <si>
    <t>Timor-Leste</t>
  </si>
  <si>
    <t>TM</t>
  </si>
  <si>
    <t>Toerkmenistan</t>
  </si>
  <si>
    <t>TN</t>
  </si>
  <si>
    <t>Tunesië</t>
  </si>
  <si>
    <t>TO</t>
  </si>
  <si>
    <t>Tonga</t>
  </si>
  <si>
    <t>TR</t>
  </si>
  <si>
    <t>Turkije</t>
  </si>
  <si>
    <t>TT</t>
  </si>
  <si>
    <t>Trinidad en Tobago</t>
  </si>
  <si>
    <t>TV</t>
  </si>
  <si>
    <t>Tuvalu</t>
  </si>
  <si>
    <t>TW</t>
  </si>
  <si>
    <t>Taiwan</t>
  </si>
  <si>
    <t>TZ</t>
  </si>
  <si>
    <t>Tanzania</t>
  </si>
  <si>
    <t>UA</t>
  </si>
  <si>
    <t>Oekraine</t>
  </si>
  <si>
    <t>UG</t>
  </si>
  <si>
    <t>Uganda</t>
  </si>
  <si>
    <t>US</t>
  </si>
  <si>
    <t>Verenigde Staten van Amerika</t>
  </si>
  <si>
    <t>UY</t>
  </si>
  <si>
    <t>Uruguay</t>
  </si>
  <si>
    <t>UZ</t>
  </si>
  <si>
    <t>Oezbekistan</t>
  </si>
  <si>
    <t>VA</t>
  </si>
  <si>
    <t>Vaticaanstad</t>
  </si>
  <si>
    <t>VC</t>
  </si>
  <si>
    <t>Sint Vincent en Grenadines</t>
  </si>
  <si>
    <t>VE</t>
  </si>
  <si>
    <t>Venezuela</t>
  </si>
  <si>
    <t>VG</t>
  </si>
  <si>
    <t>Maagdeneilanden (Britse)</t>
  </si>
  <si>
    <t>VI</t>
  </si>
  <si>
    <t>Maagdeneilanden (Am.)</t>
  </si>
  <si>
    <t>VN</t>
  </si>
  <si>
    <t>Vietnam</t>
  </si>
  <si>
    <t>VU</t>
  </si>
  <si>
    <t>Vanuatu</t>
  </si>
  <si>
    <t>WF</t>
  </si>
  <si>
    <t>Wallis en Futuna</t>
  </si>
  <si>
    <t>WS</t>
  </si>
  <si>
    <t>West-Samoa</t>
  </si>
  <si>
    <t>YE</t>
  </si>
  <si>
    <t>Jemen</t>
  </si>
  <si>
    <t>YO</t>
  </si>
  <si>
    <t>Joegoslavië</t>
  </si>
  <si>
    <t>YT</t>
  </si>
  <si>
    <t>Mayotte</t>
  </si>
  <si>
    <t>ZA</t>
  </si>
  <si>
    <t>Zuid-Afrika</t>
  </si>
  <si>
    <t>ZM</t>
  </si>
  <si>
    <t>Zambia</t>
  </si>
  <si>
    <t>ZW</t>
  </si>
  <si>
    <t>Zimbabwe</t>
  </si>
  <si>
    <t>Nederlandse naam</t>
  </si>
  <si>
    <t>Geslacht</t>
  </si>
  <si>
    <r>
      <t>Servi</t>
    </r>
    <r>
      <rPr>
        <sz val="8"/>
        <rFont val="Arial"/>
        <family val="2"/>
      </rPr>
      <t>ë</t>
    </r>
    <r>
      <rPr>
        <sz val="8"/>
        <rFont val="Arial"/>
        <family val="2"/>
      </rPr>
      <t xml:space="preserve"> en Montenegro</t>
    </r>
  </si>
  <si>
    <t>Geboorteland / woonland</t>
  </si>
  <si>
    <t>Onbekend</t>
  </si>
  <si>
    <t>Montenegro</t>
  </si>
  <si>
    <t>Servië</t>
  </si>
  <si>
    <t>Kosovo</t>
  </si>
  <si>
    <t>Overigen</t>
  </si>
  <si>
    <t>Nr.</t>
  </si>
  <si>
    <t>E-mailadres</t>
  </si>
  <si>
    <t>Traject</t>
  </si>
  <si>
    <t>username</t>
  </si>
  <si>
    <t>email</t>
  </si>
  <si>
    <t>firstname</t>
  </si>
  <si>
    <t>lastname</t>
  </si>
  <si>
    <t>institution</t>
  </si>
  <si>
    <t>phone1</t>
  </si>
  <si>
    <t>city</t>
  </si>
  <si>
    <t>country</t>
  </si>
  <si>
    <t>profile_field_aanhef</t>
  </si>
  <si>
    <t>profile_field_voorletters</t>
  </si>
  <si>
    <t>profile_field_geboortedatum</t>
  </si>
  <si>
    <t>profile_field_geboorteplaats</t>
  </si>
  <si>
    <t>profile_field_geboorteland</t>
  </si>
  <si>
    <t>profile_field_workphone</t>
  </si>
  <si>
    <t>profile_field_workaddress</t>
  </si>
  <si>
    <t>profile_field_invoiceto</t>
  </si>
  <si>
    <t>profile_field_invoicereference</t>
  </si>
  <si>
    <t>profile_field_invoiceaddress</t>
  </si>
  <si>
    <t>profile_field_invoicezipcode</t>
  </si>
  <si>
    <t>profile_field_ipmamember</t>
  </si>
  <si>
    <t>profile_field_workzipcode</t>
  </si>
  <si>
    <t>profile_field_invoicecity</t>
  </si>
  <si>
    <t>profile_field_workrelated</t>
  </si>
  <si>
    <t>profile_field_workcity</t>
  </si>
  <si>
    <t>profile_field_ipmatrainingOrg</t>
  </si>
  <si>
    <t>profile_field_invoicecompany</t>
  </si>
  <si>
    <t>profile_field_invoiceEmail</t>
  </si>
  <si>
    <t>profile_field_rol</t>
  </si>
  <si>
    <t>Neemt geen deel</t>
  </si>
  <si>
    <t>course1</t>
  </si>
  <si>
    <t>address</t>
  </si>
  <si>
    <t>M</t>
  </si>
  <si>
    <t>e-mail:</t>
  </si>
  <si>
    <t>group1</t>
  </si>
  <si>
    <t>type1</t>
  </si>
  <si>
    <t>Anders</t>
  </si>
  <si>
    <t>Ja</t>
  </si>
  <si>
    <t>password</t>
  </si>
  <si>
    <t>Let op! Het traject is niet ingevuld op het eerste blad</t>
  </si>
  <si>
    <t>profile_field_ipmaNummer</t>
  </si>
  <si>
    <t>Sexe</t>
  </si>
  <si>
    <t>Aanhef</t>
  </si>
  <si>
    <t>Tussenvoegsel</t>
  </si>
  <si>
    <t>Adres</t>
  </si>
  <si>
    <t>postcode</t>
  </si>
  <si>
    <t>Plaats</t>
  </si>
  <si>
    <t>E-Mail</t>
  </si>
  <si>
    <t>Bedrijf</t>
  </si>
  <si>
    <t>Examen datum</t>
  </si>
  <si>
    <t>Examen Type</t>
  </si>
  <si>
    <t>Code</t>
  </si>
  <si>
    <t>NB</t>
  </si>
  <si>
    <t>profile_field_invoicecountry</t>
  </si>
  <si>
    <t>Taal</t>
  </si>
  <si>
    <t>Aetsveld</t>
  </si>
  <si>
    <t xml:space="preserve">ATOS
</t>
  </si>
  <si>
    <t>Balance Projectmanagement</t>
  </si>
  <si>
    <t>CAI-opleidingen</t>
  </si>
  <si>
    <t>Capgemini Academy</t>
  </si>
  <si>
    <t>Conclusion Learning Center</t>
  </si>
  <si>
    <t>De Project Academie</t>
  </si>
  <si>
    <t>Dhirata</t>
  </si>
  <si>
    <t>ExplainiT</t>
  </si>
  <si>
    <t>Forsa Advies</t>
  </si>
  <si>
    <t>Global Knowledge</t>
  </si>
  <si>
    <t xml:space="preserve">Global Project Performance
</t>
  </si>
  <si>
    <t>HAAX BV (Hans Fredriksz)</t>
  </si>
  <si>
    <t>Hedeman Consulting</t>
  </si>
  <si>
    <t>ICM Opleidingen &amp; Trainingen</t>
  </si>
  <si>
    <t xml:space="preserve">Insights Improves
</t>
  </si>
  <si>
    <t>Intendance PMO</t>
  </si>
  <si>
    <t xml:space="preserve">ISES Computrain
</t>
  </si>
  <si>
    <t>Johan de Haas Trainen &amp; Coachen BV</t>
  </si>
  <si>
    <t>Key Result</t>
  </si>
  <si>
    <t xml:space="preserve">Lagant Management Consultants
</t>
  </si>
  <si>
    <t>LOI</t>
  </si>
  <si>
    <t xml:space="preserve">NCOI Opleidingen
</t>
  </si>
  <si>
    <t xml:space="preserve">NIMO Project Management Instituut
</t>
  </si>
  <si>
    <t>nThen!</t>
  </si>
  <si>
    <t>Pink Elephant Education B.V.</t>
  </si>
  <si>
    <t>PMO Institute</t>
  </si>
  <si>
    <t>Promacy</t>
  </si>
  <si>
    <t xml:space="preserve">Ruysdael The Counselling Company
</t>
  </si>
  <si>
    <t xml:space="preserve">TNO
</t>
  </si>
  <si>
    <t>Triple Plus BV</t>
  </si>
  <si>
    <t>Westhaghe</t>
  </si>
  <si>
    <t>WIN PMO</t>
  </si>
  <si>
    <t>Opleiding</t>
  </si>
  <si>
    <t>description</t>
  </si>
  <si>
    <t>Welkom1+</t>
  </si>
  <si>
    <t>Legenda:</t>
  </si>
  <si>
    <t>lang</t>
  </si>
  <si>
    <t>Lumage</t>
  </si>
  <si>
    <t>Anders, namelijk: hieronder invullen</t>
  </si>
  <si>
    <t>IPMA D-agile</t>
  </si>
  <si>
    <t>IPMA C-agile</t>
  </si>
  <si>
    <t>IPMA D</t>
  </si>
  <si>
    <t>IPMA C-theorie</t>
  </si>
  <si>
    <t>© IPMA Certificering 2020</t>
  </si>
  <si>
    <t>profile_field_A_portfolio</t>
  </si>
  <si>
    <t>profile_field_A_programma</t>
  </si>
  <si>
    <t>profile_field_A_project</t>
  </si>
  <si>
    <t>profile_field_B_portfolio</t>
  </si>
  <si>
    <t>profile_field_B_programma</t>
  </si>
  <si>
    <t>profile_field_B_project</t>
  </si>
  <si>
    <t>profile_field_B_agile</t>
  </si>
  <si>
    <t>profile_field_C_assessment</t>
  </si>
  <si>
    <t>profile_field_C_theorie</t>
  </si>
  <si>
    <t>profile_field_C_agile</t>
  </si>
  <si>
    <t>profile_field_IPMA_D</t>
  </si>
  <si>
    <t>profile_field_D_agile</t>
  </si>
  <si>
    <t>Aantal IPMA-D-agile</t>
  </si>
  <si>
    <t>Aantal IPMA-C-agile</t>
  </si>
  <si>
    <t>Aantal IPMA-D:</t>
  </si>
  <si>
    <t>Aantal IPMA-C-theorie:</t>
  </si>
  <si>
    <t>profile_field_icq</t>
  </si>
  <si>
    <t>Aantal IPMA D-PMO</t>
  </si>
  <si>
    <t>IPMA D-PMO</t>
  </si>
  <si>
    <t>IPMA C-theorie-PMO</t>
  </si>
  <si>
    <t>IPMA C-assessment-PMO</t>
  </si>
  <si>
    <t>profile_field_PMO</t>
  </si>
  <si>
    <t>profile_field_C_assessment_PMO</t>
  </si>
  <si>
    <t>profile_field_C_theorie_PMO</t>
  </si>
  <si>
    <t>profile_field_D_PMO</t>
  </si>
  <si>
    <t>Billing Information</t>
  </si>
  <si>
    <t>Company name:</t>
  </si>
  <si>
    <t>Billing Adress:</t>
  </si>
  <si>
    <t>Billing ZIP-code:</t>
  </si>
  <si>
    <t>Billing Place:</t>
  </si>
  <si>
    <t>Billing Country:</t>
  </si>
  <si>
    <t>Billing e-mail:</t>
  </si>
  <si>
    <t>Assignment reference / PO:</t>
  </si>
  <si>
    <t>Billing contact person</t>
  </si>
  <si>
    <t>Name:</t>
  </si>
  <si>
    <t>Phone number:</t>
  </si>
  <si>
    <t>Company details</t>
  </si>
  <si>
    <t>Street and number</t>
  </si>
  <si>
    <t>ZIP code</t>
  </si>
  <si>
    <t>Place name</t>
  </si>
  <si>
    <t>Trainer:</t>
  </si>
  <si>
    <t>Remarks</t>
  </si>
  <si>
    <t>The company to which we send the invoice</t>
  </si>
  <si>
    <t>Your invoice reference, e.g. PO, Purchage number etc.</t>
  </si>
  <si>
    <t>The number of participants per traject that you specify on the Participant List tab will automatically appear here.</t>
  </si>
  <si>
    <t>In the format: ###-#######</t>
  </si>
  <si>
    <t>Select the trainer or choose "No Training: or "Self-study". Is the trainer not listed, then enter it below.</t>
  </si>
  <si>
    <t>Required</t>
  </si>
  <si>
    <t>Optional</t>
  </si>
  <si>
    <t>Is filled in automatically</t>
  </si>
  <si>
    <t>Explanation of this template</t>
  </si>
  <si>
    <t>Step 1:</t>
  </si>
  <si>
    <t>Step 2:</t>
  </si>
  <si>
    <t>Step 3:</t>
  </si>
  <si>
    <t>Fill in the tab "Participations list"</t>
  </si>
  <si>
    <t>All blue framed fields are required.</t>
  </si>
  <si>
    <t>Fill in the tab "Company data"</t>
  </si>
  <si>
    <t>Send this completed form to IPMA Certificeren using the 5 steps below:</t>
  </si>
  <si>
    <t>&gt; In the upper left corner, click on "File".</t>
  </si>
  <si>
    <t>&gt; Then click on "Share"</t>
  </si>
  <si>
    <t>&gt; Finally, click on "Excel workbook" in the lower left corner.</t>
  </si>
  <si>
    <t>&gt; Enter the e-mailaddress: info@ipmacertificeren.nl</t>
  </si>
  <si>
    <t>&gt; Then click on "Send"</t>
  </si>
  <si>
    <t>IPMA Group registration list</t>
  </si>
  <si>
    <t>Company name</t>
  </si>
  <si>
    <t>Applicants name:</t>
  </si>
  <si>
    <t>First name</t>
  </si>
  <si>
    <r>
      <t xml:space="preserve">Initials
</t>
    </r>
    <r>
      <rPr>
        <i/>
        <sz val="8"/>
        <rFont val="Candara"/>
        <family val="2"/>
      </rPr>
      <t>for example: J.H.</t>
    </r>
  </si>
  <si>
    <t>Prefix</t>
  </si>
  <si>
    <t>Last name</t>
  </si>
  <si>
    <t>Date of birth</t>
  </si>
  <si>
    <t>Place of birth</t>
  </si>
  <si>
    <t>Street</t>
  </si>
  <si>
    <t>House-nr.</t>
  </si>
  <si>
    <t>ZIP-code</t>
  </si>
  <si>
    <t>Residence</t>
  </si>
  <si>
    <t>Country
(standard Netherlands)</t>
  </si>
  <si>
    <t>IPMA-NL Membershipsnumber</t>
  </si>
  <si>
    <t>Other comments</t>
  </si>
  <si>
    <t>Be advised: There are still fields need to be filled in!</t>
  </si>
  <si>
    <t>Dutch</t>
  </si>
  <si>
    <t>No Education followed</t>
  </si>
  <si>
    <t>Selfstudy</t>
  </si>
  <si>
    <t>English</t>
  </si>
  <si>
    <t xml:space="preserve">Country of Birth
</t>
  </si>
  <si>
    <t>Netherlands</t>
  </si>
  <si>
    <t>Group:</t>
  </si>
  <si>
    <t>Invoice:</t>
  </si>
  <si>
    <t>Language exam
(standard English)</t>
  </si>
  <si>
    <t>V</t>
  </si>
  <si>
    <t>Gender:  M/V</t>
  </si>
  <si>
    <t>IPMA group application data - Version 8.06</t>
  </si>
  <si>
    <t>Deelnemer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</si>
</sst>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yyyy/mm/dd"/>
  </numFmts>
  <fonts count="30" x14ac:knownFonts="1">
    <font>
      <sz val="10"/>
      <name val="Arial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Candara"/>
      <family val="2"/>
    </font>
    <font>
      <sz val="10"/>
      <name val="Candara"/>
      <family val="2"/>
    </font>
    <font>
      <sz val="8"/>
      <name val="Candara"/>
      <family val="2"/>
    </font>
    <font>
      <b/>
      <sz val="8"/>
      <name val="Candara"/>
      <family val="2"/>
    </font>
    <font>
      <sz val="9"/>
      <name val="Candara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u/>
      <sz val="14"/>
      <color indexed="12"/>
      <name val="Arial"/>
      <family val="2"/>
    </font>
    <font>
      <sz val="11"/>
      <color rgb="FF006100"/>
      <name val="Arial"/>
      <family val="2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0"/>
      <name val="Arial"/>
      <family val="2"/>
    </font>
    <font>
      <i/>
      <sz val="8"/>
      <name val="Candara"/>
      <family val="2"/>
    </font>
    <font>
      <sz val="11"/>
      <color rgb="FF9C0006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482AB"/>
      </bottom>
      <diagonal/>
    </border>
    <border>
      <left/>
      <right/>
      <top style="thin">
        <color rgb="FF0482AB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FFCC66"/>
      </left>
      <right style="medium">
        <color rgb="FFFFCC66"/>
      </right>
      <top style="medium">
        <color rgb="FFFFCC66"/>
      </top>
      <bottom style="medium">
        <color rgb="FFFFCC66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rgb="FF0482AB"/>
      </top>
      <bottom/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rgb="FF0F6C9B"/>
      </left>
      <right style="medium">
        <color rgb="FF0F6C9B"/>
      </right>
      <top style="medium">
        <color rgb="FF0F6C9B"/>
      </top>
      <bottom style="medium">
        <color rgb="FF0F6C9B"/>
      </bottom>
      <diagonal/>
    </border>
    <border>
      <left style="thin">
        <color auto="1"/>
      </left>
      <right/>
      <top style="thin">
        <color rgb="FF0482A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0482AB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rgb="FF0F6C9B"/>
      </left>
      <right style="medium">
        <color rgb="FF0F6C9B"/>
      </right>
      <top style="thin">
        <color auto="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/>
      <top style="thin">
        <color indexed="64"/>
      </top>
      <bottom style="medium">
        <color theme="6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theme="6"/>
      </bottom>
      <diagonal/>
    </border>
    <border>
      <left style="medium">
        <color theme="6"/>
      </left>
      <right/>
      <top/>
      <bottom/>
      <diagonal/>
    </border>
    <border>
      <left style="medium">
        <color theme="6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rgb="FF0482AB"/>
      </left>
      <right/>
      <top style="thin">
        <color rgb="FF0482AB"/>
      </top>
      <bottom style="thin">
        <color theme="1" tint="0.499984740745262"/>
      </bottom>
      <diagonal/>
    </border>
    <border>
      <left style="thin">
        <color theme="0" tint="-0.249977111117893"/>
      </left>
      <right/>
      <top style="thin">
        <color rgb="FF0482AB"/>
      </top>
      <bottom/>
      <diagonal/>
    </border>
    <border>
      <left style="medium">
        <color rgb="FF0F6C9B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0F6C9B"/>
      </right>
      <top style="medium">
        <color rgb="FF0F6C9B"/>
      </top>
      <bottom style="medium">
        <color rgb="FF0F6C9B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2" borderId="5">
      <alignment vertical="top"/>
    </xf>
    <xf numFmtId="0" fontId="5" fillId="2" borderId="7">
      <alignment vertical="top"/>
      <protection locked="0"/>
    </xf>
    <xf numFmtId="0" fontId="5" fillId="2" borderId="25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4" fillId="3" borderId="24" applyNumberFormat="0" applyAlignment="0">
      <protection locked="0"/>
    </xf>
    <xf numFmtId="0" fontId="5" fillId="2" borderId="13" applyProtection="0">
      <alignment vertical="top"/>
    </xf>
    <xf numFmtId="0" fontId="27" fillId="4" borderId="0" applyNumberFormat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49" fontId="12" fillId="0" borderId="0" xfId="0" applyNumberFormat="1" applyFont="1"/>
    <xf numFmtId="0" fontId="0" fillId="2" borderId="0" xfId="0" applyFill="1"/>
    <xf numFmtId="49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49" fontId="0" fillId="0" borderId="0" xfId="0" applyNumberFormat="1"/>
    <xf numFmtId="0" fontId="10" fillId="2" borderId="0" xfId="0" applyFont="1" applyFill="1" applyProtection="1">
      <protection locked="0"/>
    </xf>
    <xf numFmtId="0" fontId="10" fillId="2" borderId="0" xfId="0" applyFont="1" applyFill="1" applyProtection="1">
      <protection locked="0" hidden="1"/>
    </xf>
    <xf numFmtId="49" fontId="10" fillId="2" borderId="0" xfId="0" applyNumberFormat="1" applyFont="1" applyFill="1" applyProtection="1">
      <protection locked="0"/>
    </xf>
    <xf numFmtId="0" fontId="10" fillId="2" borderId="0" xfId="0" applyFont="1" applyFill="1" applyProtection="1">
      <protection hidden="1"/>
    </xf>
    <xf numFmtId="0" fontId="10" fillId="2" borderId="8" xfId="0" applyFont="1" applyFill="1" applyBorder="1" applyProtection="1">
      <protection locked="0"/>
    </xf>
    <xf numFmtId="165" fontId="12" fillId="0" borderId="0" xfId="0" applyNumberFormat="1" applyFont="1"/>
    <xf numFmtId="165" fontId="0" fillId="0" borderId="0" xfId="0" applyNumberFormat="1"/>
    <xf numFmtId="164" fontId="0" fillId="2" borderId="0" xfId="0" applyNumberFormat="1" applyFill="1"/>
    <xf numFmtId="164" fontId="10" fillId="2" borderId="0" xfId="0" applyNumberFormat="1" applyFont="1" applyFill="1" applyProtection="1">
      <protection locked="0"/>
    </xf>
    <xf numFmtId="0" fontId="14" fillId="3" borderId="8" xfId="11" applyBorder="1">
      <protection locked="0"/>
    </xf>
    <xf numFmtId="164" fontId="14" fillId="3" borderId="8" xfId="11" applyNumberFormat="1" applyBorder="1">
      <protection locked="0"/>
    </xf>
    <xf numFmtId="49" fontId="14" fillId="3" borderId="8" xfId="11" applyNumberFormat="1" applyBorder="1">
      <protection locked="0"/>
    </xf>
    <xf numFmtId="0" fontId="5" fillId="0" borderId="0" xfId="0" applyFont="1"/>
    <xf numFmtId="0" fontId="14" fillId="3" borderId="8" xfId="11" quotePrefix="1" applyBorder="1">
      <protection locked="0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/>
    <xf numFmtId="0" fontId="6" fillId="2" borderId="2" xfId="0" applyFont="1" applyFill="1" applyBorder="1" applyAlignment="1">
      <alignment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13" fillId="2" borderId="6" xfId="0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3" fillId="2" borderId="8" xfId="0" applyFont="1" applyFill="1" applyBorder="1" applyAlignment="1">
      <alignment vertical="top"/>
    </xf>
    <xf numFmtId="0" fontId="0" fillId="2" borderId="0" xfId="0" applyFill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14" fillId="3" borderId="8" xfId="11" applyBorder="1" applyAlignment="1">
      <alignment vertical="top"/>
      <protection locked="0"/>
    </xf>
    <xf numFmtId="0" fontId="5" fillId="2" borderId="25" xfId="7">
      <alignment vertical="top"/>
      <protection locked="0"/>
    </xf>
    <xf numFmtId="0" fontId="15" fillId="0" borderId="0" xfId="0" applyFont="1"/>
    <xf numFmtId="0" fontId="5" fillId="2" borderId="5" xfId="5">
      <alignment vertical="top"/>
    </xf>
    <xf numFmtId="0" fontId="6" fillId="2" borderId="3" xfId="0" applyFont="1" applyFill="1" applyBorder="1" applyAlignment="1">
      <alignment horizontal="left" vertical="top"/>
    </xf>
    <xf numFmtId="0" fontId="13" fillId="2" borderId="12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24" xfId="0" applyFont="1" applyFill="1" applyBorder="1" applyAlignment="1">
      <alignment vertical="top"/>
    </xf>
    <xf numFmtId="0" fontId="17" fillId="2" borderId="0" xfId="0" applyFont="1" applyFill="1" applyAlignment="1">
      <alignment horizontal="center" vertical="center"/>
    </xf>
    <xf numFmtId="49" fontId="2" fillId="3" borderId="8" xfId="1" applyNumberFormat="1" applyFill="1" applyBorder="1" applyAlignment="1" applyProtection="1">
      <protection locked="0"/>
    </xf>
    <xf numFmtId="164" fontId="10" fillId="2" borderId="0" xfId="0" applyNumberFormat="1" applyFont="1" applyFill="1" applyProtection="1">
      <protection hidden="1"/>
    </xf>
    <xf numFmtId="49" fontId="10" fillId="2" borderId="0" xfId="0" applyNumberFormat="1" applyFont="1" applyFill="1" applyProtection="1">
      <protection hidden="1"/>
    </xf>
    <xf numFmtId="0" fontId="10" fillId="2" borderId="0" xfId="0" applyFont="1" applyFill="1" applyAlignment="1" applyProtection="1">
      <alignment wrapText="1"/>
      <protection hidden="1"/>
    </xf>
    <xf numFmtId="0" fontId="18" fillId="0" borderId="0" xfId="1" applyFont="1" applyFill="1" applyBorder="1" applyAlignment="1" applyProtection="1">
      <alignment vertical="top"/>
      <protection hidden="1"/>
    </xf>
    <xf numFmtId="0" fontId="20" fillId="3" borderId="13" xfId="1" applyFont="1" applyFill="1" applyBorder="1" applyAlignment="1" applyProtection="1">
      <alignment vertical="top"/>
      <protection locked="0"/>
    </xf>
    <xf numFmtId="0" fontId="21" fillId="2" borderId="5" xfId="5" applyFont="1" applyAlignment="1">
      <alignment horizontal="left" vertical="top"/>
    </xf>
    <xf numFmtId="0" fontId="22" fillId="2" borderId="11" xfId="0" applyFont="1" applyFill="1" applyBorder="1" applyAlignment="1">
      <alignment horizontal="center" vertical="top"/>
    </xf>
    <xf numFmtId="0" fontId="21" fillId="2" borderId="0" xfId="0" applyFont="1" applyFill="1" applyAlignment="1">
      <alignment vertical="top"/>
    </xf>
    <xf numFmtId="0" fontId="24" fillId="3" borderId="13" xfId="11" applyFont="1" applyBorder="1" applyAlignment="1">
      <alignment vertical="top"/>
      <protection locked="0"/>
    </xf>
    <xf numFmtId="0" fontId="21" fillId="2" borderId="0" xfId="0" applyFont="1" applyFill="1" applyAlignment="1">
      <alignment horizontal="center" vertical="top"/>
    </xf>
    <xf numFmtId="0" fontId="25" fillId="2" borderId="0" xfId="0" applyFont="1" applyFill="1"/>
    <xf numFmtId="0" fontId="5" fillId="2" borderId="0" xfId="0" applyFont="1" applyFill="1" applyAlignment="1">
      <alignment wrapText="1"/>
    </xf>
    <xf numFmtId="0" fontId="6" fillId="2" borderId="33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2" borderId="34" xfId="0" applyFont="1" applyFill="1" applyBorder="1" applyAlignment="1">
      <alignment vertical="top"/>
    </xf>
    <xf numFmtId="0" fontId="0" fillId="2" borderId="0" xfId="0" applyFill="1" applyAlignment="1">
      <alignment vertical="center" wrapText="1"/>
    </xf>
    <xf numFmtId="0" fontId="13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wrapText="1"/>
    </xf>
    <xf numFmtId="0" fontId="27" fillId="4" borderId="0" xfId="13"/>
    <xf numFmtId="0" fontId="27" fillId="4" borderId="0" xfId="13" applyAlignment="1">
      <alignment horizontal="center" vertical="center"/>
    </xf>
    <xf numFmtId="0" fontId="13" fillId="2" borderId="0" xfId="0" applyFont="1" applyFill="1" applyAlignment="1">
      <alignment vertical="top"/>
    </xf>
    <xf numFmtId="0" fontId="24" fillId="2" borderId="0" xfId="11" applyFont="1" applyFill="1" applyBorder="1" applyAlignment="1">
      <alignment vertical="top"/>
      <protection locked="0"/>
    </xf>
    <xf numFmtId="0" fontId="13" fillId="2" borderId="3" xfId="0" applyFont="1" applyFill="1" applyBorder="1" applyAlignment="1">
      <alignment vertical="top"/>
    </xf>
    <xf numFmtId="0" fontId="13" fillId="2" borderId="36" xfId="0" applyFont="1" applyFill="1" applyBorder="1" applyAlignment="1">
      <alignment vertical="top"/>
    </xf>
    <xf numFmtId="0" fontId="6" fillId="2" borderId="37" xfId="0" applyFont="1" applyFill="1" applyBorder="1" applyAlignment="1">
      <alignment horizontal="left" vertical="top"/>
    </xf>
    <xf numFmtId="0" fontId="23" fillId="2" borderId="11" xfId="0" applyFont="1" applyFill="1" applyBorder="1" applyAlignment="1">
      <alignment horizontal="left" vertical="top"/>
    </xf>
    <xf numFmtId="0" fontId="28" fillId="2" borderId="0" xfId="0" applyFont="1" applyFill="1" applyAlignment="1">
      <alignment horizontal="center" vertical="top"/>
    </xf>
    <xf numFmtId="0" fontId="29" fillId="2" borderId="0" xfId="0" applyFont="1" applyFill="1" applyAlignment="1">
      <alignment horizontal="center" vertical="top"/>
    </xf>
    <xf numFmtId="0" fontId="28" fillId="2" borderId="0" xfId="0" applyFont="1" applyFill="1" applyAlignment="1">
      <alignment vertical="top"/>
    </xf>
    <xf numFmtId="0" fontId="5" fillId="2" borderId="0" xfId="7" applyBorder="1">
      <alignment vertical="top"/>
      <protection locked="0"/>
    </xf>
    <xf numFmtId="0" fontId="5" fillId="2" borderId="35" xfId="0" applyFont="1" applyFill="1" applyBorder="1" applyAlignment="1">
      <alignment horizontal="left" vertical="top" wrapText="1" indent="2"/>
    </xf>
    <xf numFmtId="0" fontId="20" fillId="3" borderId="38" xfId="1" applyFont="1" applyFill="1" applyBorder="1" applyAlignment="1" applyProtection="1">
      <alignment vertical="top"/>
      <protection locked="0"/>
    </xf>
    <xf numFmtId="0" fontId="24" fillId="3" borderId="38" xfId="11" applyFont="1" applyBorder="1" applyAlignment="1">
      <alignment vertical="top"/>
      <protection locked="0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center" vertical="center"/>
      <protection locked="0" hidden="1"/>
    </xf>
    <xf numFmtId="0" fontId="0" fillId="2" borderId="0" xfId="0" applyFill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hidden="1"/>
    </xf>
    <xf numFmtId="0" fontId="5" fillId="2" borderId="5" xfId="5" applyAlignment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  <protection hidden="1"/>
    </xf>
    <xf numFmtId="0" fontId="10" fillId="2" borderId="31" xfId="0" applyFont="1" applyFill="1" applyBorder="1" applyAlignment="1" applyProtection="1">
      <alignment horizontal="center" vertical="center"/>
      <protection hidden="1"/>
    </xf>
    <xf numFmtId="0" fontId="5" fillId="2" borderId="25" xfId="7" applyAlignment="1">
      <alignment horizontal="center" vertical="center"/>
      <protection locked="0"/>
    </xf>
    <xf numFmtId="0" fontId="9" fillId="2" borderId="16" xfId="0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9" fillId="2" borderId="16" xfId="0" applyFont="1" applyFill="1" applyBorder="1" applyAlignment="1">
      <alignment horizontal="center" wrapText="1"/>
    </xf>
    <xf numFmtId="0" fontId="5" fillId="0" borderId="29" xfId="0" applyFont="1" applyBorder="1" applyAlignment="1">
      <alignment horizontal="left" vertical="center" wrapText="1"/>
    </xf>
    <xf numFmtId="0" fontId="0" fillId="0" borderId="29" xfId="0" applyBorder="1"/>
    <xf numFmtId="0" fontId="19" fillId="3" borderId="3" xfId="11" applyFont="1" applyBorder="1" applyAlignment="1" applyProtection="1">
      <alignment horizontal="center" vertical="center"/>
    </xf>
    <xf numFmtId="0" fontId="19" fillId="3" borderId="4" xfId="11" applyFont="1" applyBorder="1" applyAlignment="1" applyProtection="1">
      <alignment horizontal="center" vertical="center"/>
    </xf>
    <xf numFmtId="0" fontId="5" fillId="2" borderId="27" xfId="7" applyBorder="1" applyAlignment="1" applyProtection="1">
      <alignment horizontal="center" vertical="top"/>
    </xf>
    <xf numFmtId="0" fontId="5" fillId="2" borderId="28" xfId="7" applyBorder="1" applyAlignment="1" applyProtection="1">
      <alignment horizontal="center" vertical="top"/>
    </xf>
    <xf numFmtId="0" fontId="5" fillId="2" borderId="18" xfId="5" applyBorder="1" applyAlignment="1">
      <alignment horizontal="center" vertical="top"/>
    </xf>
    <xf numFmtId="0" fontId="5" fillId="2" borderId="20" xfId="5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5" fillId="2" borderId="25" xfId="7" applyAlignment="1">
      <alignment horizontal="center" vertical="center"/>
      <protection locked="0"/>
    </xf>
    <xf numFmtId="0" fontId="5" fillId="2" borderId="25" xfId="7" applyAlignment="1">
      <alignment horizontal="center" vertical="top"/>
      <protection locked="0"/>
    </xf>
    <xf numFmtId="0" fontId="5" fillId="2" borderId="5" xfId="5" applyAlignment="1">
      <alignment horizontal="center" vertical="top"/>
    </xf>
    <xf numFmtId="0" fontId="14" fillId="3" borderId="24" xfId="1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top" indent="2"/>
    </xf>
    <xf numFmtId="0" fontId="6" fillId="2" borderId="0" xfId="0" applyFont="1" applyFill="1" applyAlignment="1">
      <alignment horizontal="left" vertical="top" indent="2"/>
    </xf>
    <xf numFmtId="0" fontId="7" fillId="2" borderId="15" xfId="0" applyFont="1" applyFill="1" applyBorder="1" applyAlignment="1">
      <alignment horizontal="center" vertical="center"/>
    </xf>
    <xf numFmtId="0" fontId="15" fillId="2" borderId="18" xfId="5" applyFont="1" applyBorder="1" applyAlignment="1">
      <alignment horizontal="center" vertical="center"/>
    </xf>
    <xf numFmtId="0" fontId="15" fillId="2" borderId="19" xfId="5" applyFont="1" applyBorder="1" applyAlignment="1">
      <alignment horizontal="center" vertical="center"/>
    </xf>
    <xf numFmtId="0" fontId="15" fillId="2" borderId="20" xfId="5" applyFont="1" applyBorder="1" applyAlignment="1">
      <alignment horizontal="center" vertical="center"/>
    </xf>
  </cellXfs>
  <cellStyles count="14">
    <cellStyle name="Automatisch ingevuld" xfId="5" xr:uid="{00000000-0005-0000-0000-000000000000}"/>
    <cellStyle name="Gevolgde hyperlink" xfId="2" builtinId="9" hidden="1"/>
    <cellStyle name="Gevolgde hyperlink" xfId="3" builtinId="9" hidden="1"/>
    <cellStyle name="Gevolgde hyperlink" xfId="4" builtinId="9" hidden="1"/>
    <cellStyle name="Gevolgde hyperlink" xfId="8" builtinId="9" hidden="1"/>
    <cellStyle name="Gevolgde hyperlink" xfId="9" builtinId="9" hidden="1"/>
    <cellStyle name="Gevolgde hyperlink" xfId="10" builtinId="9" hidden="1"/>
    <cellStyle name="Goed" xfId="11" builtinId="26" customBuiltin="1"/>
    <cellStyle name="Hyperlink" xfId="1" builtinId="8"/>
    <cellStyle name="Ongeldig" xfId="13" builtinId="27"/>
    <cellStyle name="Optioneel" xfId="7" xr:uid="{00000000-0005-0000-0000-000009000000}"/>
    <cellStyle name="Procent" xfId="12" builtinId="5" customBuiltin="1"/>
    <cellStyle name="Standaard" xfId="0" builtinId="0"/>
    <cellStyle name="Stijl 1" xfId="6" xr:uid="{00000000-0005-0000-0000-00000C000000}"/>
  </cellStyles>
  <dxfs count="4"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82AB"/>
      <color rgb="FF61B4D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2370667</xdr:colOff>
      <xdr:row>0</xdr:row>
      <xdr:rowOff>84667</xdr:rowOff>
    </xdr:from>
    <xdr:to>
      <xdr:col>2</xdr:col>
      <xdr:colOff>2910417</xdr:colOff>
      <xdr:row>3</xdr:row>
      <xdr:rowOff>346168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E8155BF-AF4E-4DFF-A3DD-3A0FB6B6A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0" y="84667"/>
          <a:ext cx="539750" cy="763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2155031</xdr:colOff>
      <xdr:row>0</xdr:row>
      <xdr:rowOff>47626</xdr:rowOff>
    </xdr:from>
    <xdr:to>
      <xdr:col>15</xdr:col>
      <xdr:colOff>2623343</xdr:colOff>
      <xdr:row>3</xdr:row>
      <xdr:rowOff>173728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D54D669-DA5B-42A3-A384-781964A0B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7719" y="47626"/>
          <a:ext cx="468312" cy="662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zoomScaleNormal="100" zoomScaleSheetLayoutView="70" zoomScalePageLayoutView="90" workbookViewId="0">
      <selection activeCell="B6" sqref="B6"/>
    </sheetView>
  </sheetViews>
  <sheetFormatPr defaultColWidth="10.5703125" defaultRowHeight="12.75" x14ac:dyDescent="0.2"/>
  <cols>
    <col min="1" max="1" width="35.5703125" style="6" customWidth="1"/>
    <col min="2" max="2" width="29.5703125" style="6" customWidth="1"/>
    <col min="3" max="3" width="59.7109375" style="26" customWidth="1"/>
    <col min="4" max="4" width="9.28515625" style="6" customWidth="1"/>
    <col min="5" max="5" width="13" style="6" customWidth="1"/>
    <col min="6" max="6" width="10.5703125" style="6"/>
    <col min="7" max="7" width="53.7109375" style="26" customWidth="1"/>
    <col min="8" max="16384" width="10.5703125" style="6"/>
  </cols>
  <sheetData>
    <row r="1" spans="1:20" s="9" customFormat="1" ht="14.25" x14ac:dyDescent="0.2">
      <c r="A1" s="6"/>
      <c r="B1" s="6"/>
      <c r="C1" s="26"/>
      <c r="D1" s="6" t="s">
        <v>592</v>
      </c>
      <c r="E1" s="103" t="s">
        <v>648</v>
      </c>
      <c r="F1" s="104"/>
      <c r="G1" s="26"/>
      <c r="H1" s="6"/>
      <c r="I1" s="6"/>
      <c r="J1" s="6"/>
      <c r="K1" s="6"/>
      <c r="L1" s="6"/>
      <c r="M1" s="6"/>
      <c r="N1" s="8"/>
      <c r="O1" s="7"/>
      <c r="P1" s="7"/>
      <c r="Q1" s="8"/>
      <c r="R1" s="8"/>
      <c r="T1" s="10"/>
    </row>
    <row r="2" spans="1:20" s="9" customFormat="1" ht="13.5" thickBot="1" x14ac:dyDescent="0.25">
      <c r="A2" s="6"/>
      <c r="B2" s="6"/>
      <c r="C2" s="26"/>
      <c r="D2" s="6"/>
      <c r="E2" s="105" t="s">
        <v>649</v>
      </c>
      <c r="F2" s="106"/>
      <c r="G2" s="26"/>
      <c r="H2" s="6"/>
      <c r="I2" s="6"/>
      <c r="J2" s="6"/>
      <c r="K2" s="6"/>
      <c r="L2" s="6"/>
      <c r="M2" s="6"/>
      <c r="N2" s="8"/>
      <c r="O2" s="7"/>
      <c r="P2" s="7"/>
      <c r="Q2" s="8"/>
      <c r="R2" s="8"/>
      <c r="T2" s="10"/>
    </row>
    <row r="3" spans="1:20" s="9" customFormat="1" ht="13.5" thickBot="1" x14ac:dyDescent="0.25">
      <c r="A3" s="6"/>
      <c r="B3" s="6"/>
      <c r="C3" s="26"/>
      <c r="D3" s="6"/>
      <c r="E3" s="107" t="s">
        <v>650</v>
      </c>
      <c r="F3" s="108"/>
      <c r="G3" s="26"/>
      <c r="H3" s="6"/>
      <c r="I3" s="6"/>
      <c r="J3" s="6"/>
      <c r="K3" s="6"/>
      <c r="L3" s="6"/>
      <c r="M3" s="6"/>
      <c r="N3" s="8"/>
      <c r="O3" s="7"/>
      <c r="P3" s="7"/>
      <c r="Q3" s="8"/>
      <c r="R3" s="8"/>
      <c r="T3" s="10"/>
    </row>
    <row r="4" spans="1:20" s="9" customFormat="1" ht="31.5" customHeight="1" x14ac:dyDescent="0.2">
      <c r="A4" s="111" t="s">
        <v>692</v>
      </c>
      <c r="B4" s="111"/>
      <c r="C4" s="112"/>
      <c r="D4" s="27"/>
      <c r="E4" s="27"/>
      <c r="F4" s="27"/>
      <c r="G4" s="28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T4" s="10"/>
    </row>
    <row r="5" spans="1:20" s="9" customFormat="1" ht="19.5" thickBot="1" x14ac:dyDescent="0.25">
      <c r="A5" s="109" t="s">
        <v>626</v>
      </c>
      <c r="B5" s="110"/>
      <c r="C5" s="61" t="s">
        <v>642</v>
      </c>
      <c r="D5" s="30"/>
      <c r="E5" s="31"/>
      <c r="F5" s="31" t="s">
        <v>651</v>
      </c>
      <c r="G5" s="32"/>
      <c r="H5" s="31"/>
      <c r="I5" s="31"/>
      <c r="J5" s="31"/>
      <c r="K5" s="31"/>
      <c r="L5" s="31"/>
      <c r="M5" s="31"/>
      <c r="N5" s="31"/>
      <c r="O5" s="31"/>
      <c r="P5" s="31"/>
      <c r="Q5" s="31"/>
      <c r="R5" s="8"/>
      <c r="T5" s="10"/>
    </row>
    <row r="6" spans="1:20" ht="15.75" thickBot="1" x14ac:dyDescent="0.25">
      <c r="A6" s="33" t="s">
        <v>627</v>
      </c>
      <c r="B6" s="57"/>
      <c r="C6" s="62" t="s">
        <v>643</v>
      </c>
    </row>
    <row r="7" spans="1:20" ht="15.75" thickBot="1" x14ac:dyDescent="0.25">
      <c r="A7" s="33" t="s">
        <v>628</v>
      </c>
      <c r="B7" s="57"/>
      <c r="C7" s="62"/>
      <c r="F7" s="6" t="s">
        <v>652</v>
      </c>
      <c r="G7" s="60" t="s">
        <v>657</v>
      </c>
    </row>
    <row r="8" spans="1:20" ht="15.75" thickBot="1" x14ac:dyDescent="0.25">
      <c r="A8" s="33" t="s">
        <v>629</v>
      </c>
      <c r="B8" s="57"/>
      <c r="C8" s="62"/>
      <c r="G8" s="26" t="s">
        <v>656</v>
      </c>
    </row>
    <row r="9" spans="1:20" ht="15.75" thickBot="1" x14ac:dyDescent="0.25">
      <c r="A9" s="33" t="s">
        <v>630</v>
      </c>
      <c r="B9" s="57"/>
      <c r="C9" s="62"/>
    </row>
    <row r="10" spans="1:20" ht="15.75" thickBot="1" x14ac:dyDescent="0.25">
      <c r="A10" s="33" t="s">
        <v>631</v>
      </c>
      <c r="B10" s="57"/>
      <c r="C10" s="62"/>
    </row>
    <row r="11" spans="1:20" ht="15.75" thickBot="1" x14ac:dyDescent="0.25">
      <c r="A11" s="34" t="s">
        <v>632</v>
      </c>
      <c r="B11" s="53"/>
      <c r="C11" s="62"/>
      <c r="F11" s="6" t="s">
        <v>653</v>
      </c>
      <c r="G11" s="26" t="s">
        <v>655</v>
      </c>
    </row>
    <row r="12" spans="1:20" ht="15.75" thickBot="1" x14ac:dyDescent="0.25">
      <c r="A12" s="46" t="s">
        <v>633</v>
      </c>
      <c r="B12" s="82"/>
      <c r="C12" s="63" t="s">
        <v>644</v>
      </c>
    </row>
    <row r="13" spans="1:20" ht="15.95" customHeight="1" thickBot="1" x14ac:dyDescent="0.25">
      <c r="A13" s="71"/>
      <c r="B13" s="72"/>
    </row>
    <row r="14" spans="1:20" ht="25.5" customHeight="1" thickBot="1" x14ac:dyDescent="0.25">
      <c r="A14" s="46" t="s">
        <v>598</v>
      </c>
      <c r="B14" s="54">
        <f>'Participations list'!Q38</f>
        <v>0</v>
      </c>
      <c r="C14" s="101" t="s">
        <v>645</v>
      </c>
      <c r="F14" s="35" t="s">
        <v>654</v>
      </c>
      <c r="G14" s="68" t="s">
        <v>658</v>
      </c>
    </row>
    <row r="15" spans="1:20" ht="15.75" customHeight="1" thickBot="1" x14ac:dyDescent="0.25">
      <c r="A15" s="46" t="s">
        <v>596</v>
      </c>
      <c r="B15" s="54">
        <f>'Participations list'!Q39</f>
        <v>0</v>
      </c>
      <c r="C15" s="102"/>
      <c r="F15" s="35"/>
      <c r="G15" s="67" t="s">
        <v>659</v>
      </c>
    </row>
    <row r="16" spans="1:20" ht="15.75" thickBot="1" x14ac:dyDescent="0.25">
      <c r="A16" s="46" t="s">
        <v>619</v>
      </c>
      <c r="B16" s="54">
        <f>'Participations list'!Q40</f>
        <v>0</v>
      </c>
      <c r="C16" s="102"/>
      <c r="F16" s="35"/>
      <c r="G16" s="67" t="s">
        <v>660</v>
      </c>
    </row>
    <row r="17" spans="1:7" ht="15.75" thickBot="1" x14ac:dyDescent="0.25">
      <c r="A17" s="46" t="s">
        <v>599</v>
      </c>
      <c r="B17" s="54">
        <f>'Participations list'!Q41</f>
        <v>0</v>
      </c>
      <c r="C17" s="102"/>
      <c r="F17" s="35"/>
      <c r="G17" s="37" t="s">
        <v>661</v>
      </c>
    </row>
    <row r="18" spans="1:7" ht="15.75" thickBot="1" x14ac:dyDescent="0.25">
      <c r="A18" s="73" t="s">
        <v>597</v>
      </c>
      <c r="B18" s="54">
        <f>'Participations list'!Q42</f>
        <v>0</v>
      </c>
      <c r="C18" s="102"/>
      <c r="F18" s="35"/>
      <c r="G18" s="37" t="s">
        <v>662</v>
      </c>
    </row>
    <row r="19" spans="1:7" ht="15.75" thickBot="1" x14ac:dyDescent="0.25">
      <c r="A19" s="46" t="s">
        <v>620</v>
      </c>
      <c r="B19" s="54">
        <f>'Participations list'!Q43</f>
        <v>0</v>
      </c>
      <c r="C19" s="102"/>
      <c r="G19" s="67" t="s">
        <v>663</v>
      </c>
    </row>
    <row r="20" spans="1:7" ht="15.75" thickBot="1" x14ac:dyDescent="0.25">
      <c r="A20" s="74" t="s">
        <v>621</v>
      </c>
      <c r="B20" s="54">
        <f>'Participations list'!Q44</f>
        <v>0</v>
      </c>
      <c r="C20" s="102"/>
      <c r="G20" s="67"/>
    </row>
    <row r="21" spans="1:7" ht="15" customHeight="1" x14ac:dyDescent="0.2">
      <c r="A21" s="77"/>
      <c r="B21" s="78"/>
      <c r="C21" s="79"/>
      <c r="G21" s="67"/>
    </row>
    <row r="22" spans="1:7" ht="15.75" customHeight="1" thickBot="1" x14ac:dyDescent="0.25">
      <c r="A22" s="75" t="s">
        <v>634</v>
      </c>
      <c r="B22" s="76"/>
      <c r="C22" s="79"/>
      <c r="G22" s="67"/>
    </row>
    <row r="23" spans="1:7" ht="16.5" thickBot="1" x14ac:dyDescent="0.25">
      <c r="A23" s="36" t="s">
        <v>635</v>
      </c>
      <c r="B23" s="57"/>
      <c r="G23" s="66"/>
    </row>
    <row r="24" spans="1:7" ht="15.75" thickBot="1" x14ac:dyDescent="0.3">
      <c r="A24" s="36" t="s">
        <v>636</v>
      </c>
      <c r="B24" s="57"/>
      <c r="C24" s="64" t="s">
        <v>646</v>
      </c>
      <c r="D24" s="69"/>
      <c r="E24" s="69"/>
      <c r="F24" s="70" t="s">
        <v>680</v>
      </c>
      <c r="G24" s="70"/>
    </row>
    <row r="25" spans="1:7" ht="16.5" thickBot="1" x14ac:dyDescent="0.25">
      <c r="A25" s="36" t="s">
        <v>534</v>
      </c>
      <c r="B25" s="53"/>
      <c r="C25" s="65"/>
      <c r="F25" s="66"/>
    </row>
    <row r="26" spans="1:7" ht="18.75" x14ac:dyDescent="0.2">
      <c r="A26" s="45"/>
      <c r="B26" s="55"/>
      <c r="C26" s="31"/>
      <c r="F26" s="59" t="str">
        <f>IF(OR(B6="",B7="",B8="",B9="",B11="",B12="",B23="",B24="",B25="",B28="",B29="",B30="",B32=""),"Leeg","Vol")</f>
        <v>Leeg</v>
      </c>
    </row>
    <row r="27" spans="1:7" ht="19.5" thickBot="1" x14ac:dyDescent="0.25">
      <c r="A27" s="43" t="s">
        <v>637</v>
      </c>
      <c r="B27" s="56"/>
    </row>
    <row r="28" spans="1:7" ht="15.75" thickBot="1" x14ac:dyDescent="0.25">
      <c r="A28" s="33" t="s">
        <v>638</v>
      </c>
      <c r="B28" s="57"/>
    </row>
    <row r="29" spans="1:7" ht="15.75" thickBot="1" x14ac:dyDescent="0.25">
      <c r="A29" s="33" t="s">
        <v>639</v>
      </c>
      <c r="B29" s="53"/>
    </row>
    <row r="30" spans="1:7" ht="15.75" thickBot="1" x14ac:dyDescent="0.25">
      <c r="A30" s="33" t="s">
        <v>640</v>
      </c>
      <c r="B30" s="57"/>
    </row>
    <row r="31" spans="1:7" ht="15.75" thickBot="1" x14ac:dyDescent="0.25">
      <c r="A31" s="44"/>
      <c r="B31" s="58"/>
    </row>
    <row r="32" spans="1:7" ht="26.25" thickBot="1" x14ac:dyDescent="0.25">
      <c r="A32" s="46" t="s">
        <v>641</v>
      </c>
      <c r="B32" s="83"/>
      <c r="C32" s="81" t="s">
        <v>647</v>
      </c>
    </row>
    <row r="33" spans="2:3" ht="15" x14ac:dyDescent="0.2">
      <c r="B33" s="80"/>
      <c r="C33" s="65"/>
    </row>
    <row r="34" spans="2:3" x14ac:dyDescent="0.2">
      <c r="C34" s="38" t="s">
        <v>600</v>
      </c>
    </row>
  </sheetData>
  <sheetProtection sheet="1" selectLockedCells="1"/>
  <protectedRanges>
    <protectedRange sqref="E1:F3" name="Bereik1"/>
  </protectedRanges>
  <mergeCells count="6">
    <mergeCell ref="C14:C20"/>
    <mergeCell ref="E1:F1"/>
    <mergeCell ref="E2:F2"/>
    <mergeCell ref="E3:F3"/>
    <mergeCell ref="A5:B5"/>
    <mergeCell ref="A4:C4"/>
  </mergeCells>
  <conditionalFormatting sqref="E3:F3">
    <cfRule type="expression" dxfId="3" priority="1">
      <formula>$B$14=""</formula>
    </cfRule>
  </conditionalFormatting>
  <conditionalFormatting sqref="F24">
    <cfRule type="expression" dxfId="2" priority="4">
      <formula>$F$26="Vol"</formula>
    </cfRule>
    <cfRule type="expression" dxfId="1" priority="5">
      <formula>$F$26="Leeg"</formula>
    </cfRule>
  </conditionalFormatting>
  <dataValidations count="1">
    <dataValidation allowBlank="1" errorTitle="Kies een optie" error="Selecteer een van de opties uit de lijst." sqref="B14:B20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 r:id="rId1"/>
  <headerFooter>
    <oddFooter>&amp;L&amp;"Calibri,Standaard"&amp;8© IPMA Certificering 2016 - D 3.701 / Deelnemerslijst In Company / Versie 7.4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Hulpblad!$D$2:$D$249</xm:f>
          </x14:formula1>
          <xm:sqref>F1:F3</xm:sqref>
        </x14:dataValidation>
        <x14:dataValidation type="list" allowBlank="1" showInputMessage="1" showErrorMessage="1" xr:uid="{BA2ED56E-B58F-42AF-8B56-703980B95829}">
          <x14:formula1>
            <xm:f>Hulpblad!$H$2:$H$38</xm:f>
          </x14:formula1>
          <xm:sqref>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73"/>
  <sheetViews>
    <sheetView zoomScaleNormal="100" zoomScalePageLayoutView="80" workbookViewId="0">
      <selection activeCell="B7" sqref="B7"/>
    </sheetView>
  </sheetViews>
  <sheetFormatPr defaultColWidth="8.5703125" defaultRowHeight="12" x14ac:dyDescent="0.2"/>
  <cols>
    <col min="1" max="1" width="3.42578125" style="12" customWidth="1"/>
    <col min="2" max="2" width="11.42578125" style="12" customWidth="1"/>
    <col min="3" max="3" width="12.5703125" style="12" customWidth="1"/>
    <col min="4" max="4" width="8.5703125" style="12" customWidth="1"/>
    <col min="5" max="5" width="17.5703125" style="12" bestFit="1" customWidth="1"/>
    <col min="6" max="6" width="6.140625" style="13" customWidth="1"/>
    <col min="7" max="7" width="11" style="20" customWidth="1"/>
    <col min="8" max="8" width="22.5703125" style="12" customWidth="1"/>
    <col min="9" max="9" width="16.5703125" style="13" customWidth="1"/>
    <col min="10" max="10" width="28.42578125" style="12" customWidth="1"/>
    <col min="11" max="11" width="6.140625" style="12" customWidth="1"/>
    <col min="12" max="12" width="8.42578125" style="12" bestFit="1" customWidth="1"/>
    <col min="13" max="13" width="19.140625" style="12" customWidth="1"/>
    <col min="14" max="14" width="16.5703125" style="13" customWidth="1"/>
    <col min="15" max="15" width="19" style="14" customWidth="1"/>
    <col min="16" max="16" width="39.5703125" style="14" customWidth="1"/>
    <col min="17" max="17" width="25.85546875" style="15" customWidth="1"/>
    <col min="18" max="18" width="15" style="15" customWidth="1"/>
    <col min="19" max="19" width="21.42578125" style="12" customWidth="1"/>
    <col min="20" max="20" width="47.140625" style="15" customWidth="1"/>
    <col min="21" max="16384" width="8.5703125" style="15"/>
  </cols>
  <sheetData>
    <row r="1" spans="1:20" s="9" customFormat="1" ht="15" x14ac:dyDescent="0.2">
      <c r="A1" s="6"/>
      <c r="B1" s="6"/>
      <c r="C1" s="6"/>
      <c r="D1" s="6"/>
      <c r="E1" s="6"/>
      <c r="F1" s="6"/>
      <c r="G1" s="19"/>
      <c r="H1" s="6"/>
      <c r="I1" s="6"/>
      <c r="J1" s="6"/>
      <c r="K1" s="6" t="s">
        <v>592</v>
      </c>
      <c r="L1" s="6"/>
      <c r="M1" s="116" t="s">
        <v>648</v>
      </c>
      <c r="N1" s="116"/>
      <c r="O1" s="7"/>
      <c r="P1" s="7"/>
      <c r="Q1" s="10"/>
      <c r="S1" s="8"/>
    </row>
    <row r="2" spans="1:20" s="9" customFormat="1" ht="13.5" thickBot="1" x14ac:dyDescent="0.25">
      <c r="A2" s="6"/>
      <c r="B2" s="6"/>
      <c r="C2" s="6"/>
      <c r="D2" s="6"/>
      <c r="E2" s="6"/>
      <c r="F2" s="6"/>
      <c r="G2" s="19"/>
      <c r="H2" s="6"/>
      <c r="I2" s="6"/>
      <c r="J2" s="6"/>
      <c r="K2" s="6"/>
      <c r="L2" s="6"/>
      <c r="M2" s="114" t="s">
        <v>649</v>
      </c>
      <c r="N2" s="114"/>
      <c r="O2" s="7"/>
      <c r="P2" s="7"/>
      <c r="Q2" s="10"/>
      <c r="S2" s="8"/>
    </row>
    <row r="3" spans="1:20" s="9" customFormat="1" ht="13.5" thickBot="1" x14ac:dyDescent="0.25">
      <c r="A3" s="6"/>
      <c r="B3" s="6"/>
      <c r="C3" s="6"/>
      <c r="D3" s="6"/>
      <c r="E3" s="6"/>
      <c r="F3" s="6"/>
      <c r="G3" s="19"/>
      <c r="H3" s="6"/>
      <c r="I3" s="6"/>
      <c r="J3" s="47" t="s">
        <v>540</v>
      </c>
      <c r="K3" s="47"/>
      <c r="L3" s="47"/>
      <c r="M3" s="115" t="s">
        <v>650</v>
      </c>
      <c r="N3" s="115"/>
      <c r="O3" s="7"/>
      <c r="P3" s="7"/>
      <c r="Q3" s="10"/>
      <c r="S3" s="8"/>
    </row>
    <row r="4" spans="1:20" s="9" customFormat="1" ht="25.5" customHeight="1" thickBot="1" x14ac:dyDescent="0.25">
      <c r="A4" s="117" t="s">
        <v>664</v>
      </c>
      <c r="B4" s="117"/>
      <c r="C4" s="117"/>
      <c r="D4" s="117"/>
      <c r="E4" s="117"/>
      <c r="F4" s="117"/>
      <c r="G4" s="117"/>
      <c r="H4" s="117"/>
      <c r="I4" s="118"/>
      <c r="J4" s="118"/>
      <c r="K4" s="118"/>
      <c r="L4" s="118"/>
      <c r="M4" s="118"/>
      <c r="N4" s="117"/>
      <c r="O4" s="117"/>
      <c r="P4" s="117"/>
      <c r="Q4" s="10"/>
      <c r="S4" s="8"/>
    </row>
    <row r="5" spans="1:20" s="88" customFormat="1" ht="35.25" customHeight="1" thickBot="1" x14ac:dyDescent="0.25">
      <c r="A5" s="119" t="s">
        <v>665</v>
      </c>
      <c r="B5" s="119"/>
      <c r="C5" s="120" t="str">
        <f>IF('Company Data'!B6&lt;&gt;"",'Company Data'!B6,"")</f>
        <v/>
      </c>
      <c r="D5" s="121"/>
      <c r="E5" s="122"/>
      <c r="F5" s="119" t="s">
        <v>666</v>
      </c>
      <c r="G5" s="119"/>
      <c r="H5" s="89" t="str">
        <f>CONCATENATE('Company Data'!B23)</f>
        <v/>
      </c>
      <c r="I5" s="90"/>
      <c r="J5" s="91"/>
      <c r="K5" s="84"/>
      <c r="L5" s="84"/>
      <c r="M5" s="84"/>
      <c r="N5" s="85"/>
      <c r="O5" s="86" t="s">
        <v>687</v>
      </c>
      <c r="P5" s="92"/>
      <c r="Q5" s="87" t="s">
        <v>688</v>
      </c>
      <c r="R5" s="113"/>
      <c r="S5" s="113"/>
    </row>
    <row r="6" spans="1:20" s="99" customFormat="1" ht="33.75" customHeight="1" x14ac:dyDescent="0.2">
      <c r="A6" s="93" t="s">
        <v>499</v>
      </c>
      <c r="B6" s="93" t="s">
        <v>667</v>
      </c>
      <c r="C6" s="93" t="s">
        <v>668</v>
      </c>
      <c r="D6" s="93" t="s">
        <v>669</v>
      </c>
      <c r="E6" s="93" t="s">
        <v>670</v>
      </c>
      <c r="F6" s="93" t="s">
        <v>691</v>
      </c>
      <c r="G6" s="94" t="s">
        <v>671</v>
      </c>
      <c r="H6" s="93" t="s">
        <v>672</v>
      </c>
      <c r="I6" s="100" t="s">
        <v>685</v>
      </c>
      <c r="J6" s="93" t="s">
        <v>673</v>
      </c>
      <c r="K6" s="93" t="s">
        <v>674</v>
      </c>
      <c r="L6" s="93" t="s">
        <v>675</v>
      </c>
      <c r="M6" s="93" t="s">
        <v>676</v>
      </c>
      <c r="N6" s="93" t="s">
        <v>677</v>
      </c>
      <c r="O6" s="95" t="s">
        <v>636</v>
      </c>
      <c r="P6" s="95" t="s">
        <v>500</v>
      </c>
      <c r="Q6" s="95" t="s">
        <v>501</v>
      </c>
      <c r="R6" s="96" t="s">
        <v>689</v>
      </c>
      <c r="S6" s="97" t="s">
        <v>678</v>
      </c>
      <c r="T6" s="98" t="s">
        <v>679</v>
      </c>
    </row>
    <row r="7" spans="1:20" ht="15" x14ac:dyDescent="0.25">
      <c r="A7" s="12">
        <v>1</v>
      </c>
      <c r="B7" s="21"/>
      <c r="C7" s="21"/>
      <c r="D7" s="21"/>
      <c r="E7" s="21"/>
      <c r="F7" s="21"/>
      <c r="G7" s="22"/>
      <c r="H7" s="21"/>
      <c r="I7" s="21"/>
      <c r="J7" s="21"/>
      <c r="K7" s="21"/>
      <c r="L7" s="21"/>
      <c r="M7" s="21"/>
      <c r="N7" s="21" t="s">
        <v>686</v>
      </c>
      <c r="O7" s="23"/>
      <c r="P7" s="48"/>
      <c r="Q7" s="39"/>
      <c r="R7" s="39" t="s">
        <v>684</v>
      </c>
      <c r="S7" s="40"/>
      <c r="T7" s="40"/>
    </row>
    <row r="8" spans="1:20" ht="15" x14ac:dyDescent="0.25">
      <c r="A8" s="16">
        <v>2</v>
      </c>
      <c r="B8" s="21"/>
      <c r="C8" s="21"/>
      <c r="D8" s="21"/>
      <c r="E8" s="21"/>
      <c r="F8" s="21"/>
      <c r="G8" s="22"/>
      <c r="H8" s="21"/>
      <c r="I8" s="21"/>
      <c r="J8" s="21"/>
      <c r="K8" s="21"/>
      <c r="L8" s="21"/>
      <c r="M8" s="21"/>
      <c r="N8" s="21" t="s">
        <v>686</v>
      </c>
      <c r="O8" s="23"/>
      <c r="P8" s="48"/>
      <c r="Q8" s="39"/>
      <c r="R8" s="39" t="s">
        <v>684</v>
      </c>
      <c r="S8" s="40"/>
      <c r="T8" s="40"/>
    </row>
    <row r="9" spans="1:20" ht="15" x14ac:dyDescent="0.25">
      <c r="A9" s="16">
        <v>3</v>
      </c>
      <c r="B9" s="21"/>
      <c r="C9" s="21"/>
      <c r="D9" s="21"/>
      <c r="E9" s="21"/>
      <c r="F9" s="21"/>
      <c r="G9" s="22"/>
      <c r="H9" s="21"/>
      <c r="I9" s="21"/>
      <c r="J9" s="21"/>
      <c r="K9" s="21"/>
      <c r="L9" s="21"/>
      <c r="M9" s="21"/>
      <c r="N9" s="21" t="s">
        <v>686</v>
      </c>
      <c r="O9" s="23"/>
      <c r="P9" s="48"/>
      <c r="Q9" s="39"/>
      <c r="R9" s="39" t="s">
        <v>684</v>
      </c>
      <c r="S9" s="40"/>
      <c r="T9" s="40"/>
    </row>
    <row r="10" spans="1:20" ht="15" x14ac:dyDescent="0.25">
      <c r="A10" s="16">
        <v>4</v>
      </c>
      <c r="B10" s="21"/>
      <c r="C10" s="21"/>
      <c r="D10" s="21"/>
      <c r="E10" s="21"/>
      <c r="F10" s="21"/>
      <c r="G10" s="22"/>
      <c r="H10" s="21"/>
      <c r="I10" s="21"/>
      <c r="J10" s="21"/>
      <c r="K10" s="21"/>
      <c r="L10" s="21"/>
      <c r="M10" s="21"/>
      <c r="N10" s="21" t="s">
        <v>686</v>
      </c>
      <c r="O10" s="23"/>
      <c r="P10" s="48"/>
      <c r="Q10" s="39"/>
      <c r="R10" s="39" t="s">
        <v>684</v>
      </c>
      <c r="S10" s="40"/>
      <c r="T10" s="40"/>
    </row>
    <row r="11" spans="1:20" ht="15" x14ac:dyDescent="0.25">
      <c r="A11" s="16">
        <v>5</v>
      </c>
      <c r="B11" s="21"/>
      <c r="C11" s="21"/>
      <c r="D11" s="21"/>
      <c r="E11" s="21"/>
      <c r="F11" s="21"/>
      <c r="G11" s="22"/>
      <c r="H11" s="21"/>
      <c r="I11" s="21"/>
      <c r="J11" s="21"/>
      <c r="K11" s="21"/>
      <c r="L11" s="21"/>
      <c r="M11" s="21"/>
      <c r="N11" s="21" t="s">
        <v>686</v>
      </c>
      <c r="O11" s="23"/>
      <c r="P11" s="48"/>
      <c r="Q11" s="39"/>
      <c r="R11" s="39" t="s">
        <v>684</v>
      </c>
      <c r="S11" s="40"/>
      <c r="T11" s="40"/>
    </row>
    <row r="12" spans="1:20" ht="15" x14ac:dyDescent="0.25">
      <c r="A12" s="16">
        <v>6</v>
      </c>
      <c r="B12" s="21"/>
      <c r="C12" s="21"/>
      <c r="D12" s="21"/>
      <c r="E12" s="21"/>
      <c r="F12" s="21"/>
      <c r="G12" s="22"/>
      <c r="H12" s="21"/>
      <c r="I12" s="21"/>
      <c r="J12" s="21"/>
      <c r="K12" s="21"/>
      <c r="L12" s="21"/>
      <c r="M12" s="21"/>
      <c r="N12" s="21" t="s">
        <v>686</v>
      </c>
      <c r="O12" s="23"/>
      <c r="P12" s="23"/>
      <c r="Q12" s="39"/>
      <c r="R12" s="39" t="s">
        <v>684</v>
      </c>
      <c r="S12" s="40"/>
      <c r="T12" s="40"/>
    </row>
    <row r="13" spans="1:20" ht="15" x14ac:dyDescent="0.25">
      <c r="A13" s="16">
        <v>7</v>
      </c>
      <c r="B13" s="21"/>
      <c r="C13" s="21"/>
      <c r="D13" s="21"/>
      <c r="E13" s="21"/>
      <c r="F13" s="21"/>
      <c r="G13" s="22"/>
      <c r="H13" s="21"/>
      <c r="I13" s="21"/>
      <c r="J13" s="21"/>
      <c r="K13" s="21"/>
      <c r="L13" s="21"/>
      <c r="M13" s="21"/>
      <c r="N13" s="21" t="s">
        <v>686</v>
      </c>
      <c r="O13" s="23"/>
      <c r="P13" s="23"/>
      <c r="Q13" s="39"/>
      <c r="R13" s="39" t="s">
        <v>684</v>
      </c>
      <c r="S13" s="40"/>
      <c r="T13" s="40"/>
    </row>
    <row r="14" spans="1:20" ht="15" x14ac:dyDescent="0.25">
      <c r="A14" s="12">
        <v>8</v>
      </c>
      <c r="B14" s="21"/>
      <c r="C14" s="21"/>
      <c r="D14" s="21"/>
      <c r="E14" s="21"/>
      <c r="F14" s="21"/>
      <c r="G14" s="22"/>
      <c r="H14" s="21"/>
      <c r="I14" s="21"/>
      <c r="J14" s="21"/>
      <c r="K14" s="21"/>
      <c r="L14" s="21"/>
      <c r="M14" s="21"/>
      <c r="N14" s="21" t="s">
        <v>686</v>
      </c>
      <c r="O14" s="23"/>
      <c r="P14" s="23"/>
      <c r="Q14" s="39"/>
      <c r="R14" s="39" t="s">
        <v>684</v>
      </c>
      <c r="S14" s="40"/>
      <c r="T14" s="40"/>
    </row>
    <row r="15" spans="1:20" ht="15" x14ac:dyDescent="0.25">
      <c r="A15" s="16">
        <v>9</v>
      </c>
      <c r="B15" s="21"/>
      <c r="C15" s="21"/>
      <c r="D15" s="21"/>
      <c r="E15" s="21"/>
      <c r="F15" s="21"/>
      <c r="G15" s="22"/>
      <c r="H15" s="21"/>
      <c r="I15" s="21"/>
      <c r="J15" s="21"/>
      <c r="K15" s="21"/>
      <c r="L15" s="21"/>
      <c r="M15" s="21"/>
      <c r="N15" s="21" t="s">
        <v>686</v>
      </c>
      <c r="O15" s="23"/>
      <c r="P15" s="23"/>
      <c r="Q15" s="39"/>
      <c r="R15" s="39" t="s">
        <v>684</v>
      </c>
      <c r="S15" s="40"/>
      <c r="T15" s="40"/>
    </row>
    <row r="16" spans="1:20" ht="15" x14ac:dyDescent="0.25">
      <c r="A16" s="16">
        <v>10</v>
      </c>
      <c r="B16" s="21"/>
      <c r="C16" s="21"/>
      <c r="D16" s="21"/>
      <c r="E16" s="21"/>
      <c r="F16" s="21"/>
      <c r="G16" s="22"/>
      <c r="H16" s="21"/>
      <c r="I16" s="21"/>
      <c r="J16" s="21"/>
      <c r="K16" s="21"/>
      <c r="L16" s="21"/>
      <c r="M16" s="21"/>
      <c r="N16" s="21" t="s">
        <v>686</v>
      </c>
      <c r="O16" s="23"/>
      <c r="P16" s="23"/>
      <c r="Q16" s="39"/>
      <c r="R16" s="39" t="s">
        <v>684</v>
      </c>
      <c r="S16" s="40"/>
      <c r="T16" s="40"/>
    </row>
    <row r="17" spans="1:20" ht="15" x14ac:dyDescent="0.25">
      <c r="A17" s="16">
        <v>11</v>
      </c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1"/>
      <c r="N17" s="21" t="s">
        <v>686</v>
      </c>
      <c r="O17" s="23"/>
      <c r="P17" s="23"/>
      <c r="Q17" s="39"/>
      <c r="R17" s="39" t="s">
        <v>684</v>
      </c>
      <c r="S17" s="40"/>
      <c r="T17" s="40"/>
    </row>
    <row r="18" spans="1:20" ht="15" x14ac:dyDescent="0.25">
      <c r="A18" s="16">
        <v>12</v>
      </c>
      <c r="B18" s="21"/>
      <c r="C18" s="21"/>
      <c r="D18" s="21"/>
      <c r="E18" s="21"/>
      <c r="F18" s="21"/>
      <c r="G18" s="22"/>
      <c r="H18" s="21"/>
      <c r="I18" s="21"/>
      <c r="J18" s="21"/>
      <c r="K18" s="21"/>
      <c r="L18" s="21"/>
      <c r="M18" s="21"/>
      <c r="N18" s="21" t="s">
        <v>686</v>
      </c>
      <c r="O18" s="23"/>
      <c r="P18" s="23"/>
      <c r="Q18" s="39"/>
      <c r="R18" s="39" t="s">
        <v>684</v>
      </c>
      <c r="S18" s="40"/>
      <c r="T18" s="40"/>
    </row>
    <row r="19" spans="1:20" ht="15" x14ac:dyDescent="0.25">
      <c r="A19" s="16">
        <v>13</v>
      </c>
      <c r="B19" s="21"/>
      <c r="C19" s="21"/>
      <c r="D19" s="21"/>
      <c r="E19" s="21"/>
      <c r="F19" s="21"/>
      <c r="G19" s="22"/>
      <c r="H19" s="25"/>
      <c r="I19" s="21"/>
      <c r="J19" s="21"/>
      <c r="K19" s="21"/>
      <c r="L19" s="21"/>
      <c r="M19" s="21"/>
      <c r="N19" s="21" t="s">
        <v>686</v>
      </c>
      <c r="O19" s="23"/>
      <c r="P19" s="23"/>
      <c r="Q19" s="39"/>
      <c r="R19" s="39" t="s">
        <v>684</v>
      </c>
      <c r="S19" s="40"/>
      <c r="T19" s="40"/>
    </row>
    <row r="20" spans="1:20" ht="15" x14ac:dyDescent="0.25">
      <c r="A20" s="16">
        <v>14</v>
      </c>
      <c r="B20" s="21"/>
      <c r="C20" s="21"/>
      <c r="D20" s="21"/>
      <c r="E20" s="21"/>
      <c r="F20" s="21"/>
      <c r="G20" s="22"/>
      <c r="H20" s="21"/>
      <c r="I20" s="21"/>
      <c r="J20" s="21"/>
      <c r="K20" s="21"/>
      <c r="L20" s="21"/>
      <c r="M20" s="21"/>
      <c r="N20" s="21" t="s">
        <v>686</v>
      </c>
      <c r="O20" s="23"/>
      <c r="P20" s="23"/>
      <c r="Q20" s="39"/>
      <c r="R20" s="39" t="s">
        <v>684</v>
      </c>
      <c r="S20" s="40"/>
      <c r="T20" s="40"/>
    </row>
    <row r="21" spans="1:20" ht="15" x14ac:dyDescent="0.25">
      <c r="A21" s="12">
        <v>15</v>
      </c>
      <c r="B21" s="21"/>
      <c r="C21" s="21"/>
      <c r="D21" s="21"/>
      <c r="E21" s="21"/>
      <c r="F21" s="21"/>
      <c r="G21" s="22"/>
      <c r="H21" s="21"/>
      <c r="I21" s="21"/>
      <c r="J21" s="21"/>
      <c r="K21" s="21"/>
      <c r="L21" s="21"/>
      <c r="M21" s="21"/>
      <c r="N21" s="21" t="s">
        <v>686</v>
      </c>
      <c r="O21" s="23"/>
      <c r="P21" s="23"/>
      <c r="Q21" s="39"/>
      <c r="R21" s="39" t="s">
        <v>684</v>
      </c>
      <c r="S21" s="40"/>
      <c r="T21" s="40"/>
    </row>
    <row r="22" spans="1:20" ht="15" x14ac:dyDescent="0.25">
      <c r="A22" s="16">
        <v>16</v>
      </c>
      <c r="B22" s="21"/>
      <c r="C22" s="21"/>
      <c r="D22" s="21"/>
      <c r="E22" s="21"/>
      <c r="F22" s="21"/>
      <c r="G22" s="22"/>
      <c r="H22" s="21"/>
      <c r="I22" s="21"/>
      <c r="J22" s="21"/>
      <c r="K22" s="21"/>
      <c r="L22" s="21"/>
      <c r="M22" s="21"/>
      <c r="N22" s="21" t="s">
        <v>686</v>
      </c>
      <c r="O22" s="23"/>
      <c r="P22" s="23"/>
      <c r="Q22" s="39"/>
      <c r="R22" s="39" t="s">
        <v>684</v>
      </c>
      <c r="S22" s="40"/>
      <c r="T22" s="40"/>
    </row>
    <row r="23" spans="1:20" ht="15" x14ac:dyDescent="0.25">
      <c r="A23" s="16">
        <v>17</v>
      </c>
      <c r="B23" s="21"/>
      <c r="C23" s="21"/>
      <c r="D23" s="21"/>
      <c r="E23" s="21"/>
      <c r="F23" s="21"/>
      <c r="G23" s="22"/>
      <c r="H23" s="21"/>
      <c r="I23" s="21"/>
      <c r="J23" s="21"/>
      <c r="K23" s="21"/>
      <c r="L23" s="21"/>
      <c r="M23" s="21"/>
      <c r="N23" s="21" t="s">
        <v>686</v>
      </c>
      <c r="O23" s="23"/>
      <c r="P23" s="23"/>
      <c r="Q23" s="39"/>
      <c r="R23" s="39" t="s">
        <v>684</v>
      </c>
      <c r="S23" s="40"/>
      <c r="T23" s="40"/>
    </row>
    <row r="24" spans="1:20" ht="15" x14ac:dyDescent="0.25">
      <c r="A24" s="16">
        <v>18</v>
      </c>
      <c r="B24" s="21"/>
      <c r="C24" s="21"/>
      <c r="D24" s="21"/>
      <c r="E24" s="21"/>
      <c r="F24" s="21"/>
      <c r="G24" s="22"/>
      <c r="H24" s="21"/>
      <c r="I24" s="21"/>
      <c r="J24" s="21"/>
      <c r="K24" s="21"/>
      <c r="L24" s="21"/>
      <c r="M24" s="21"/>
      <c r="N24" s="21" t="s">
        <v>686</v>
      </c>
      <c r="O24" s="23"/>
      <c r="P24" s="23"/>
      <c r="Q24" s="39"/>
      <c r="R24" s="39" t="s">
        <v>684</v>
      </c>
      <c r="S24" s="40"/>
      <c r="T24" s="40"/>
    </row>
    <row r="25" spans="1:20" ht="15" x14ac:dyDescent="0.25">
      <c r="A25" s="16">
        <v>19</v>
      </c>
      <c r="B25" s="21"/>
      <c r="C25" s="21"/>
      <c r="D25" s="21"/>
      <c r="E25" s="21"/>
      <c r="F25" s="21"/>
      <c r="G25" s="22"/>
      <c r="H25" s="21"/>
      <c r="I25" s="21"/>
      <c r="J25" s="21"/>
      <c r="K25" s="21"/>
      <c r="L25" s="21"/>
      <c r="M25" s="21"/>
      <c r="N25" s="21" t="s">
        <v>686</v>
      </c>
      <c r="O25" s="23"/>
      <c r="P25" s="23"/>
      <c r="Q25" s="39"/>
      <c r="R25" s="39" t="s">
        <v>684</v>
      </c>
      <c r="S25" s="40"/>
      <c r="T25" s="40"/>
    </row>
    <row r="26" spans="1:20" ht="15" x14ac:dyDescent="0.25">
      <c r="A26" s="16">
        <v>20</v>
      </c>
      <c r="B26" s="21"/>
      <c r="C26" s="21"/>
      <c r="D26" s="21"/>
      <c r="E26" s="21"/>
      <c r="F26" s="21"/>
      <c r="G26" s="22"/>
      <c r="H26" s="21"/>
      <c r="I26" s="21"/>
      <c r="J26" s="21"/>
      <c r="K26" s="21"/>
      <c r="L26" s="21"/>
      <c r="M26" s="21"/>
      <c r="N26" s="21" t="s">
        <v>686</v>
      </c>
      <c r="O26" s="23"/>
      <c r="P26" s="23"/>
      <c r="Q26" s="39"/>
      <c r="R26" s="39" t="s">
        <v>684</v>
      </c>
      <c r="S26" s="40"/>
      <c r="T26" s="40"/>
    </row>
    <row r="27" spans="1:20" ht="15" x14ac:dyDescent="0.25">
      <c r="A27" s="16">
        <v>21</v>
      </c>
      <c r="B27" s="21"/>
      <c r="C27" s="21"/>
      <c r="D27" s="21"/>
      <c r="E27" s="21"/>
      <c r="F27" s="21"/>
      <c r="G27" s="22"/>
      <c r="H27" s="21"/>
      <c r="I27" s="21"/>
      <c r="J27" s="21"/>
      <c r="K27" s="21"/>
      <c r="L27" s="21"/>
      <c r="M27" s="21"/>
      <c r="N27" s="21" t="s">
        <v>686</v>
      </c>
      <c r="O27" s="23"/>
      <c r="P27" s="23"/>
      <c r="Q27" s="39"/>
      <c r="R27" s="39" t="s">
        <v>684</v>
      </c>
      <c r="S27" s="40"/>
      <c r="T27" s="40"/>
    </row>
    <row r="28" spans="1:20" ht="15" x14ac:dyDescent="0.25">
      <c r="A28" s="12">
        <v>22</v>
      </c>
      <c r="B28" s="21"/>
      <c r="C28" s="21"/>
      <c r="D28" s="21"/>
      <c r="E28" s="21"/>
      <c r="F28" s="21"/>
      <c r="G28" s="22"/>
      <c r="H28" s="21"/>
      <c r="I28" s="21"/>
      <c r="J28" s="21"/>
      <c r="K28" s="21"/>
      <c r="L28" s="21"/>
      <c r="M28" s="21"/>
      <c r="N28" s="21" t="s">
        <v>686</v>
      </c>
      <c r="O28" s="23"/>
      <c r="P28" s="23"/>
      <c r="Q28" s="39"/>
      <c r="R28" s="39" t="s">
        <v>684</v>
      </c>
      <c r="S28" s="40"/>
      <c r="T28" s="40"/>
    </row>
    <row r="29" spans="1:20" ht="15" x14ac:dyDescent="0.25">
      <c r="A29" s="16">
        <v>23</v>
      </c>
      <c r="B29" s="21"/>
      <c r="C29" s="21"/>
      <c r="D29" s="21"/>
      <c r="E29" s="21"/>
      <c r="F29" s="21"/>
      <c r="G29" s="22"/>
      <c r="H29" s="21"/>
      <c r="I29" s="21"/>
      <c r="J29" s="21"/>
      <c r="K29" s="21"/>
      <c r="L29" s="21"/>
      <c r="M29" s="21"/>
      <c r="N29" s="21" t="s">
        <v>686</v>
      </c>
      <c r="O29" s="23"/>
      <c r="P29" s="23"/>
      <c r="Q29" s="39"/>
      <c r="R29" s="39" t="s">
        <v>684</v>
      </c>
      <c r="S29" s="40"/>
      <c r="T29" s="40"/>
    </row>
    <row r="30" spans="1:20" ht="15" x14ac:dyDescent="0.25">
      <c r="A30" s="16">
        <v>24</v>
      </c>
      <c r="B30" s="21"/>
      <c r="C30" s="21"/>
      <c r="D30" s="21"/>
      <c r="E30" s="21"/>
      <c r="F30" s="21"/>
      <c r="G30" s="22"/>
      <c r="H30" s="21"/>
      <c r="I30" s="21"/>
      <c r="J30" s="21"/>
      <c r="K30" s="21"/>
      <c r="L30" s="21"/>
      <c r="M30" s="21"/>
      <c r="N30" s="21" t="s">
        <v>686</v>
      </c>
      <c r="O30" s="23"/>
      <c r="P30" s="23"/>
      <c r="Q30" s="39"/>
      <c r="R30" s="39" t="s">
        <v>684</v>
      </c>
      <c r="S30" s="40"/>
      <c r="T30" s="40"/>
    </row>
    <row r="31" spans="1:20" ht="15" x14ac:dyDescent="0.25">
      <c r="A31" s="16">
        <v>25</v>
      </c>
      <c r="B31" s="21"/>
      <c r="C31" s="21"/>
      <c r="D31" s="21"/>
      <c r="E31" s="21"/>
      <c r="F31" s="21"/>
      <c r="G31" s="22"/>
      <c r="H31" s="21"/>
      <c r="I31" s="21"/>
      <c r="J31" s="21"/>
      <c r="K31" s="21"/>
      <c r="L31" s="21"/>
      <c r="M31" s="21"/>
      <c r="N31" s="21" t="s">
        <v>686</v>
      </c>
      <c r="O31" s="23"/>
      <c r="P31" s="23"/>
      <c r="Q31" s="39"/>
      <c r="R31" s="39" t="s">
        <v>684</v>
      </c>
      <c r="S31" s="40"/>
      <c r="T31" s="40"/>
    </row>
    <row r="32" spans="1:20" ht="15" x14ac:dyDescent="0.25">
      <c r="A32" s="16">
        <v>26</v>
      </c>
      <c r="B32" s="21"/>
      <c r="C32" s="21"/>
      <c r="D32" s="21"/>
      <c r="E32" s="21"/>
      <c r="F32" s="21"/>
      <c r="G32" s="22"/>
      <c r="H32" s="21"/>
      <c r="I32" s="21"/>
      <c r="J32" s="21"/>
      <c r="K32" s="21"/>
      <c r="L32" s="21"/>
      <c r="M32" s="21"/>
      <c r="N32" s="21" t="s">
        <v>686</v>
      </c>
      <c r="O32" s="23"/>
      <c r="P32" s="23"/>
      <c r="Q32" s="39"/>
      <c r="R32" s="39" t="s">
        <v>684</v>
      </c>
      <c r="S32" s="40"/>
      <c r="T32" s="40"/>
    </row>
    <row r="33" spans="1:20" ht="15" x14ac:dyDescent="0.25">
      <c r="A33" s="16">
        <v>27</v>
      </c>
      <c r="B33" s="21"/>
      <c r="C33" s="21"/>
      <c r="D33" s="21"/>
      <c r="E33" s="21"/>
      <c r="F33" s="21"/>
      <c r="G33" s="22"/>
      <c r="H33" s="21"/>
      <c r="I33" s="21"/>
      <c r="J33" s="21"/>
      <c r="K33" s="21"/>
      <c r="L33" s="21"/>
      <c r="M33" s="21"/>
      <c r="N33" s="21" t="s">
        <v>686</v>
      </c>
      <c r="O33" s="23"/>
      <c r="P33" s="23"/>
      <c r="Q33" s="39"/>
      <c r="R33" s="39" t="s">
        <v>684</v>
      </c>
      <c r="S33" s="40"/>
      <c r="T33" s="40"/>
    </row>
    <row r="34" spans="1:20" ht="15" x14ac:dyDescent="0.25">
      <c r="A34" s="16">
        <v>28</v>
      </c>
      <c r="B34" s="21"/>
      <c r="C34" s="21"/>
      <c r="D34" s="21"/>
      <c r="E34" s="21"/>
      <c r="F34" s="21"/>
      <c r="G34" s="22"/>
      <c r="H34" s="21"/>
      <c r="I34" s="21"/>
      <c r="J34" s="21"/>
      <c r="K34" s="21"/>
      <c r="L34" s="21"/>
      <c r="M34" s="21"/>
      <c r="N34" s="21" t="s">
        <v>686</v>
      </c>
      <c r="O34" s="23"/>
      <c r="P34" s="23"/>
      <c r="Q34" s="39"/>
      <c r="R34" s="39" t="s">
        <v>684</v>
      </c>
      <c r="S34" s="40"/>
      <c r="T34" s="40"/>
    </row>
    <row r="35" spans="1:20" ht="15" x14ac:dyDescent="0.25">
      <c r="A35" s="12">
        <v>29</v>
      </c>
      <c r="B35" s="21"/>
      <c r="C35" s="21"/>
      <c r="D35" s="21"/>
      <c r="E35" s="21"/>
      <c r="F35" s="21"/>
      <c r="G35" s="22"/>
      <c r="H35" s="21"/>
      <c r="I35" s="21"/>
      <c r="J35" s="21"/>
      <c r="K35" s="21"/>
      <c r="L35" s="21"/>
      <c r="M35" s="21"/>
      <c r="N35" s="21" t="s">
        <v>686</v>
      </c>
      <c r="O35" s="23"/>
      <c r="P35" s="23"/>
      <c r="Q35" s="39"/>
      <c r="R35" s="39" t="s">
        <v>684</v>
      </c>
      <c r="S35" s="40"/>
      <c r="T35" s="40"/>
    </row>
    <row r="36" spans="1:20" ht="15" x14ac:dyDescent="0.25">
      <c r="A36" s="16">
        <v>30</v>
      </c>
      <c r="B36" s="21"/>
      <c r="C36" s="21"/>
      <c r="D36" s="21"/>
      <c r="E36" s="21"/>
      <c r="F36" s="21"/>
      <c r="G36" s="22"/>
      <c r="H36" s="21"/>
      <c r="I36" s="21"/>
      <c r="J36" s="21"/>
      <c r="K36" s="21"/>
      <c r="L36" s="21"/>
      <c r="M36" s="21"/>
      <c r="N36" s="21" t="s">
        <v>686</v>
      </c>
      <c r="O36" s="23"/>
      <c r="P36" s="23"/>
      <c r="Q36" s="39"/>
      <c r="R36" s="39" t="s">
        <v>684</v>
      </c>
      <c r="S36" s="40"/>
      <c r="T36" s="40"/>
    </row>
    <row r="37" spans="1:20" ht="12.75" thickBot="1" x14ac:dyDescent="0.25">
      <c r="A37" s="15"/>
      <c r="B37" s="15"/>
      <c r="C37" s="15"/>
      <c r="D37" s="15"/>
      <c r="E37" s="15"/>
      <c r="F37" s="15"/>
      <c r="G37" s="49"/>
      <c r="H37" s="15"/>
      <c r="I37" s="15"/>
      <c r="J37" s="15"/>
      <c r="K37" s="15"/>
      <c r="L37" s="15"/>
      <c r="M37" s="15"/>
      <c r="N37" s="15"/>
      <c r="O37" s="50"/>
      <c r="P37" s="50"/>
      <c r="S37" s="51"/>
    </row>
    <row r="38" spans="1:20" ht="13.5" thickBot="1" x14ac:dyDescent="0.25">
      <c r="A38" s="15"/>
      <c r="B38" s="15"/>
      <c r="C38" s="15"/>
      <c r="D38" s="15"/>
      <c r="E38" s="15"/>
      <c r="F38" s="15"/>
      <c r="G38" s="49"/>
      <c r="H38" s="15"/>
      <c r="I38" s="15"/>
      <c r="J38" s="15"/>
      <c r="K38" s="15"/>
      <c r="L38" s="15"/>
      <c r="M38" s="15"/>
      <c r="N38" s="15"/>
      <c r="O38" s="50"/>
      <c r="P38" s="42" t="s">
        <v>615</v>
      </c>
      <c r="Q38" s="42">
        <f>COUNTIF(Q7:Q36,"IPMA D")</f>
        <v>0</v>
      </c>
      <c r="S38" s="15"/>
    </row>
    <row r="39" spans="1:20" ht="15" customHeight="1" thickBot="1" x14ac:dyDescent="0.25">
      <c r="A39" s="15"/>
      <c r="B39" s="15"/>
      <c r="C39" s="52"/>
      <c r="D39" s="15"/>
      <c r="E39" s="15"/>
      <c r="F39" s="15"/>
      <c r="G39" s="49"/>
      <c r="H39" s="15"/>
      <c r="I39" s="15"/>
      <c r="J39" s="15"/>
      <c r="K39" s="15"/>
      <c r="L39" s="15"/>
      <c r="M39" s="15"/>
      <c r="N39" s="15"/>
      <c r="O39" s="50"/>
      <c r="P39" s="42" t="s">
        <v>613</v>
      </c>
      <c r="Q39" s="42">
        <f>COUNTIF(Q7:Q36,"IPMA D-agile")</f>
        <v>0</v>
      </c>
      <c r="S39" s="15"/>
    </row>
    <row r="40" spans="1:20" ht="13.5" thickBot="1" x14ac:dyDescent="0.25">
      <c r="A40" s="15"/>
      <c r="B40" s="15"/>
      <c r="C40" s="15"/>
      <c r="D40" s="15"/>
      <c r="E40" s="15"/>
      <c r="F40" s="15"/>
      <c r="G40" s="49"/>
      <c r="H40" s="15"/>
      <c r="I40" s="15"/>
      <c r="J40" s="15"/>
      <c r="K40" s="15"/>
      <c r="L40" s="15"/>
      <c r="M40" s="15"/>
      <c r="N40" s="15"/>
      <c r="O40" s="50"/>
      <c r="P40" s="42" t="s">
        <v>618</v>
      </c>
      <c r="Q40" s="42">
        <f>COUNTIF(Q7:Q36,"IPMA D-PMO")</f>
        <v>0</v>
      </c>
      <c r="S40" s="15"/>
    </row>
    <row r="41" spans="1:20" ht="13.5" thickBot="1" x14ac:dyDescent="0.25">
      <c r="A41" s="15"/>
      <c r="B41" s="15"/>
      <c r="C41" s="15"/>
      <c r="D41" s="15"/>
      <c r="E41" s="15"/>
      <c r="F41" s="15"/>
      <c r="G41" s="49"/>
      <c r="H41" s="15"/>
      <c r="I41" s="15"/>
      <c r="J41" s="15"/>
      <c r="K41" s="15"/>
      <c r="L41" s="15"/>
      <c r="M41" s="15"/>
      <c r="N41" s="15"/>
      <c r="O41" s="50"/>
      <c r="P41" s="42" t="s">
        <v>616</v>
      </c>
      <c r="Q41" s="42">
        <f>COUNTIF(Q7:Q36,"IPMA C-theorie")</f>
        <v>0</v>
      </c>
      <c r="S41" s="51"/>
    </row>
    <row r="42" spans="1:20" ht="13.5" thickBot="1" x14ac:dyDescent="0.25">
      <c r="A42" s="15"/>
      <c r="B42" s="15"/>
      <c r="C42" s="15"/>
      <c r="D42" s="15"/>
      <c r="E42" s="15"/>
      <c r="F42" s="15"/>
      <c r="G42" s="49"/>
      <c r="H42" s="15"/>
      <c r="I42" s="15"/>
      <c r="J42" s="15"/>
      <c r="K42" s="15"/>
      <c r="L42" s="15"/>
      <c r="M42" s="15"/>
      <c r="N42" s="15"/>
      <c r="O42" s="50"/>
      <c r="P42" s="42" t="s">
        <v>614</v>
      </c>
      <c r="Q42" s="42">
        <f>COUNTIF(Q7:Q36,"IPMA C-agile")</f>
        <v>0</v>
      </c>
      <c r="S42" s="51"/>
    </row>
    <row r="43" spans="1:20" ht="13.5" thickBot="1" x14ac:dyDescent="0.25">
      <c r="A43" s="15"/>
      <c r="B43" s="15"/>
      <c r="C43" s="15"/>
      <c r="D43" s="15"/>
      <c r="E43" s="15"/>
      <c r="F43" s="15"/>
      <c r="G43" s="49"/>
      <c r="H43" s="15"/>
      <c r="I43" s="15"/>
      <c r="J43" s="15"/>
      <c r="K43" s="15"/>
      <c r="L43" s="15"/>
      <c r="M43" s="15"/>
      <c r="N43" s="15"/>
      <c r="O43" s="50"/>
      <c r="P43" s="42" t="s">
        <v>620</v>
      </c>
      <c r="Q43" s="42">
        <f>COUNTIF(Q8:Q37,"IPMA C-theorie-PMO")</f>
        <v>0</v>
      </c>
      <c r="S43" s="51"/>
    </row>
    <row r="44" spans="1:20" ht="13.5" thickBot="1" x14ac:dyDescent="0.25">
      <c r="A44" s="15"/>
      <c r="B44" s="15"/>
      <c r="C44" s="15"/>
      <c r="D44" s="15"/>
      <c r="E44" s="15"/>
      <c r="F44" s="15"/>
      <c r="G44" s="49"/>
      <c r="H44" s="15"/>
      <c r="I44" s="15"/>
      <c r="J44" s="15"/>
      <c r="K44" s="15"/>
      <c r="L44" s="15"/>
      <c r="M44" s="15"/>
      <c r="N44" s="15"/>
      <c r="O44" s="50"/>
      <c r="P44" s="42" t="s">
        <v>621</v>
      </c>
      <c r="Q44" s="42">
        <f>COUNTIF(Q9:Q38,"IPMA C-assessment-PMO")</f>
        <v>0</v>
      </c>
      <c r="S44" s="51"/>
    </row>
    <row r="45" spans="1:20" x14ac:dyDescent="0.2">
      <c r="A45" s="15"/>
      <c r="B45" s="15"/>
      <c r="C45" s="15"/>
      <c r="D45" s="15"/>
      <c r="E45" s="15"/>
      <c r="F45" s="15"/>
      <c r="G45" s="49"/>
      <c r="H45" s="15"/>
      <c r="I45" s="15"/>
      <c r="J45" s="15"/>
      <c r="K45" s="15"/>
      <c r="L45" s="15"/>
      <c r="M45" s="15"/>
      <c r="N45" s="15"/>
      <c r="O45" s="50"/>
      <c r="S45" s="51"/>
    </row>
    <row r="46" spans="1:20" x14ac:dyDescent="0.2">
      <c r="A46" s="15"/>
      <c r="B46" s="15"/>
      <c r="C46" s="15"/>
      <c r="D46" s="15"/>
      <c r="E46" s="15"/>
      <c r="F46" s="15"/>
      <c r="G46" s="49"/>
      <c r="H46" s="15"/>
      <c r="I46" s="15"/>
      <c r="J46" s="15"/>
      <c r="K46" s="15"/>
      <c r="L46" s="15"/>
      <c r="M46" s="15"/>
      <c r="N46" s="15"/>
      <c r="O46" s="50"/>
      <c r="P46" s="50"/>
      <c r="S46" s="51"/>
    </row>
    <row r="47" spans="1:20" x14ac:dyDescent="0.2">
      <c r="A47" s="15"/>
      <c r="B47" s="15"/>
      <c r="C47" s="15"/>
      <c r="D47" s="15"/>
      <c r="E47" s="15"/>
      <c r="F47" s="15"/>
      <c r="G47" s="49"/>
      <c r="H47" s="15"/>
      <c r="I47" s="15"/>
      <c r="J47" s="15"/>
      <c r="K47" s="15"/>
      <c r="L47" s="15"/>
      <c r="M47" s="15"/>
      <c r="N47" s="15"/>
      <c r="O47" s="50"/>
      <c r="P47" s="50"/>
      <c r="S47" s="51"/>
    </row>
    <row r="48" spans="1:20" x14ac:dyDescent="0.2">
      <c r="A48" s="15"/>
      <c r="B48" s="15"/>
      <c r="C48" s="15"/>
      <c r="D48" s="15"/>
      <c r="E48" s="15"/>
      <c r="F48" s="15"/>
      <c r="G48" s="49"/>
      <c r="H48" s="15"/>
      <c r="I48" s="15"/>
      <c r="J48" s="15"/>
      <c r="K48" s="15"/>
      <c r="L48" s="15"/>
      <c r="M48" s="15"/>
      <c r="N48" s="15"/>
      <c r="O48" s="50"/>
      <c r="P48" s="50"/>
      <c r="S48" s="51"/>
    </row>
    <row r="49" spans="1:19" x14ac:dyDescent="0.2">
      <c r="A49" s="15"/>
      <c r="B49" s="15"/>
      <c r="C49" s="15"/>
      <c r="D49" s="15"/>
      <c r="E49" s="15"/>
      <c r="F49" s="15"/>
      <c r="G49" s="49"/>
      <c r="H49" s="15"/>
      <c r="I49" s="15"/>
      <c r="J49" s="15"/>
      <c r="K49" s="15"/>
      <c r="L49" s="15"/>
      <c r="M49" s="15"/>
      <c r="N49" s="15"/>
      <c r="O49" s="50"/>
      <c r="P49" s="50"/>
      <c r="S49" s="51"/>
    </row>
    <row r="50" spans="1:19" x14ac:dyDescent="0.2">
      <c r="A50" s="15"/>
      <c r="B50" s="15"/>
      <c r="C50" s="15"/>
      <c r="D50" s="15"/>
      <c r="E50" s="15"/>
      <c r="F50" s="15"/>
      <c r="G50" s="49"/>
      <c r="H50" s="15"/>
      <c r="I50" s="15"/>
      <c r="J50" s="15"/>
      <c r="K50" s="15"/>
      <c r="L50" s="15"/>
      <c r="M50" s="15"/>
      <c r="N50" s="15"/>
      <c r="O50" s="50"/>
      <c r="P50" s="50"/>
      <c r="S50" s="51"/>
    </row>
    <row r="51" spans="1:19" x14ac:dyDescent="0.2">
      <c r="A51" s="15"/>
      <c r="B51" s="15"/>
      <c r="C51" s="15"/>
      <c r="D51" s="15"/>
      <c r="E51" s="15"/>
      <c r="F51" s="15"/>
      <c r="G51" s="49"/>
      <c r="H51" s="15"/>
      <c r="I51" s="15"/>
      <c r="J51" s="15"/>
      <c r="K51" s="15"/>
      <c r="L51" s="15"/>
      <c r="M51" s="15"/>
      <c r="N51" s="15"/>
      <c r="O51" s="50"/>
      <c r="P51" s="50"/>
      <c r="S51" s="51"/>
    </row>
    <row r="52" spans="1:19" x14ac:dyDescent="0.2">
      <c r="A52" s="15"/>
      <c r="B52" s="15"/>
      <c r="C52" s="15"/>
      <c r="D52" s="15"/>
      <c r="E52" s="15"/>
      <c r="F52" s="15"/>
      <c r="G52" s="49"/>
      <c r="H52" s="15"/>
      <c r="I52" s="15"/>
      <c r="J52" s="15"/>
      <c r="K52" s="15"/>
      <c r="L52" s="15"/>
      <c r="M52" s="15"/>
      <c r="N52" s="15"/>
      <c r="O52" s="50"/>
      <c r="P52" s="50"/>
      <c r="S52" s="51"/>
    </row>
    <row r="53" spans="1:19" x14ac:dyDescent="0.2">
      <c r="A53" s="15"/>
      <c r="B53" s="15"/>
      <c r="C53" s="15"/>
      <c r="D53" s="15"/>
      <c r="E53" s="15"/>
      <c r="F53" s="15"/>
      <c r="G53" s="49"/>
      <c r="H53" s="15"/>
      <c r="I53" s="15"/>
      <c r="J53" s="15"/>
      <c r="K53" s="15"/>
      <c r="L53" s="15"/>
      <c r="M53" s="15"/>
      <c r="N53" s="15"/>
      <c r="O53" s="50"/>
      <c r="P53" s="50"/>
      <c r="S53" s="51"/>
    </row>
    <row r="54" spans="1:19" x14ac:dyDescent="0.2">
      <c r="A54" s="15"/>
      <c r="B54" s="15"/>
      <c r="C54" s="15"/>
      <c r="D54" s="15"/>
      <c r="E54" s="15"/>
      <c r="F54" s="15"/>
      <c r="G54" s="49"/>
      <c r="H54" s="15"/>
      <c r="I54" s="15"/>
      <c r="J54" s="15"/>
      <c r="K54" s="15"/>
      <c r="L54" s="15"/>
      <c r="M54" s="15"/>
      <c r="N54" s="15"/>
      <c r="O54" s="50"/>
      <c r="P54" s="50"/>
      <c r="S54" s="51"/>
    </row>
    <row r="55" spans="1:19" x14ac:dyDescent="0.2">
      <c r="A55" s="15"/>
      <c r="B55" s="15"/>
      <c r="C55" s="15"/>
      <c r="D55" s="15"/>
      <c r="E55" s="15"/>
      <c r="F55" s="15"/>
      <c r="G55" s="49"/>
      <c r="H55" s="15"/>
      <c r="I55" s="15"/>
      <c r="J55" s="15"/>
      <c r="K55" s="15"/>
      <c r="L55" s="15"/>
      <c r="M55" s="15"/>
      <c r="N55" s="15"/>
      <c r="O55" s="50"/>
      <c r="P55" s="50"/>
      <c r="S55" s="51"/>
    </row>
    <row r="56" spans="1:19" x14ac:dyDescent="0.2">
      <c r="A56" s="15"/>
      <c r="B56" s="15"/>
      <c r="C56" s="15"/>
      <c r="D56" s="15"/>
      <c r="E56" s="15"/>
      <c r="F56" s="15"/>
      <c r="G56" s="49"/>
      <c r="H56" s="15"/>
      <c r="I56" s="15"/>
      <c r="J56" s="15"/>
      <c r="K56" s="15"/>
      <c r="L56" s="15"/>
      <c r="M56" s="15"/>
      <c r="N56" s="15"/>
      <c r="O56" s="50"/>
      <c r="P56" s="50"/>
      <c r="S56" s="51"/>
    </row>
    <row r="57" spans="1:19" x14ac:dyDescent="0.2">
      <c r="A57" s="15"/>
      <c r="B57" s="15"/>
      <c r="C57" s="15"/>
      <c r="D57" s="15"/>
      <c r="E57" s="15"/>
      <c r="F57" s="15"/>
      <c r="G57" s="49"/>
      <c r="H57" s="15"/>
      <c r="I57" s="15"/>
      <c r="J57" s="15"/>
      <c r="K57" s="15"/>
      <c r="L57" s="15"/>
      <c r="M57" s="15"/>
      <c r="N57" s="15"/>
      <c r="O57" s="50"/>
      <c r="P57" s="50"/>
      <c r="S57" s="51"/>
    </row>
    <row r="58" spans="1:19" x14ac:dyDescent="0.2">
      <c r="A58" s="15"/>
      <c r="B58" s="15"/>
      <c r="C58" s="15"/>
      <c r="D58" s="15"/>
      <c r="E58" s="15"/>
      <c r="F58" s="15"/>
      <c r="G58" s="49"/>
      <c r="H58" s="15"/>
      <c r="I58" s="15"/>
      <c r="J58" s="15"/>
      <c r="K58" s="15"/>
      <c r="L58" s="15"/>
      <c r="M58" s="15"/>
      <c r="N58" s="15"/>
      <c r="O58" s="50"/>
      <c r="P58" s="50"/>
      <c r="S58" s="51"/>
    </row>
    <row r="59" spans="1:19" x14ac:dyDescent="0.2">
      <c r="A59" s="15"/>
      <c r="B59" s="15"/>
      <c r="C59" s="15"/>
      <c r="D59" s="15"/>
      <c r="E59" s="15"/>
      <c r="F59" s="15"/>
      <c r="G59" s="49"/>
      <c r="H59" s="15"/>
      <c r="I59" s="15"/>
      <c r="J59" s="15"/>
      <c r="K59" s="15"/>
      <c r="L59" s="15"/>
      <c r="M59" s="15"/>
      <c r="N59" s="15"/>
      <c r="O59" s="50"/>
      <c r="P59" s="50"/>
      <c r="S59" s="51"/>
    </row>
    <row r="60" spans="1:19" x14ac:dyDescent="0.2">
      <c r="A60" s="15"/>
      <c r="B60" s="15"/>
      <c r="C60" s="15"/>
      <c r="D60" s="15"/>
      <c r="E60" s="15"/>
      <c r="F60" s="15"/>
      <c r="G60" s="49"/>
      <c r="H60" s="15"/>
      <c r="I60" s="15"/>
      <c r="J60" s="15"/>
      <c r="K60" s="15"/>
      <c r="L60" s="15"/>
      <c r="M60" s="15"/>
      <c r="N60" s="15"/>
      <c r="O60" s="50"/>
      <c r="P60" s="50"/>
      <c r="S60" s="51"/>
    </row>
    <row r="61" spans="1:19" x14ac:dyDescent="0.2">
      <c r="A61" s="15"/>
      <c r="B61" s="15"/>
      <c r="C61" s="15"/>
      <c r="D61" s="15"/>
      <c r="E61" s="15"/>
      <c r="F61" s="15"/>
      <c r="G61" s="49"/>
      <c r="H61" s="15"/>
      <c r="I61" s="15"/>
      <c r="J61" s="15"/>
      <c r="K61" s="15"/>
      <c r="L61" s="15"/>
      <c r="M61" s="15"/>
      <c r="N61" s="15"/>
      <c r="O61" s="50"/>
      <c r="P61" s="50"/>
      <c r="S61" s="51"/>
    </row>
    <row r="62" spans="1:19" x14ac:dyDescent="0.2">
      <c r="A62" s="15"/>
      <c r="B62" s="15"/>
      <c r="C62" s="15"/>
      <c r="D62" s="15"/>
      <c r="E62" s="15"/>
      <c r="F62" s="15"/>
      <c r="G62" s="49"/>
      <c r="H62" s="15"/>
      <c r="I62" s="15"/>
      <c r="J62" s="15"/>
      <c r="K62" s="15"/>
      <c r="L62" s="15"/>
      <c r="M62" s="15"/>
      <c r="N62" s="15"/>
      <c r="O62" s="50"/>
      <c r="P62" s="50"/>
      <c r="S62" s="51"/>
    </row>
    <row r="63" spans="1:19" x14ac:dyDescent="0.2">
      <c r="A63" s="15"/>
      <c r="B63" s="15"/>
      <c r="C63" s="15"/>
      <c r="D63" s="15"/>
      <c r="E63" s="15"/>
      <c r="F63" s="15"/>
      <c r="G63" s="49"/>
      <c r="H63" s="15"/>
      <c r="I63" s="15"/>
      <c r="J63" s="15"/>
      <c r="K63" s="15"/>
      <c r="L63" s="15"/>
      <c r="M63" s="15"/>
      <c r="N63" s="15"/>
      <c r="O63" s="50"/>
      <c r="P63" s="50"/>
      <c r="S63" s="51"/>
    </row>
    <row r="64" spans="1:19" x14ac:dyDescent="0.2">
      <c r="A64" s="15"/>
      <c r="B64" s="15"/>
      <c r="C64" s="15"/>
      <c r="D64" s="15"/>
      <c r="E64" s="15"/>
      <c r="F64" s="15"/>
      <c r="G64" s="49"/>
      <c r="H64" s="15"/>
      <c r="I64" s="15"/>
      <c r="J64" s="15"/>
      <c r="K64" s="15"/>
      <c r="L64" s="15"/>
      <c r="M64" s="15"/>
      <c r="N64" s="15"/>
      <c r="O64" s="50"/>
      <c r="P64" s="50"/>
      <c r="S64" s="51"/>
    </row>
    <row r="65" spans="1:19" x14ac:dyDescent="0.2">
      <c r="A65" s="15"/>
      <c r="B65" s="15"/>
      <c r="C65" s="15"/>
      <c r="D65" s="15"/>
      <c r="E65" s="15"/>
      <c r="F65" s="15"/>
      <c r="G65" s="49"/>
      <c r="H65" s="15"/>
      <c r="I65" s="15"/>
      <c r="J65" s="15"/>
      <c r="K65" s="15"/>
      <c r="L65" s="15"/>
      <c r="M65" s="15"/>
      <c r="N65" s="15"/>
      <c r="O65" s="50"/>
      <c r="P65" s="50"/>
      <c r="S65" s="51"/>
    </row>
    <row r="66" spans="1:19" x14ac:dyDescent="0.2">
      <c r="A66" s="15"/>
      <c r="B66" s="15"/>
      <c r="C66" s="15"/>
      <c r="D66" s="15"/>
      <c r="E66" s="15"/>
      <c r="F66" s="15"/>
      <c r="G66" s="49"/>
      <c r="H66" s="15"/>
      <c r="I66" s="15"/>
      <c r="J66" s="15"/>
      <c r="K66" s="15"/>
      <c r="L66" s="15"/>
      <c r="M66" s="15"/>
      <c r="N66" s="15"/>
      <c r="O66" s="50"/>
      <c r="P66" s="50"/>
      <c r="S66" s="51"/>
    </row>
    <row r="67" spans="1:19" x14ac:dyDescent="0.2">
      <c r="A67" s="15"/>
      <c r="B67" s="15"/>
      <c r="C67" s="15"/>
      <c r="D67" s="15"/>
      <c r="E67" s="15"/>
      <c r="F67" s="15"/>
      <c r="G67" s="49"/>
      <c r="H67" s="15"/>
      <c r="I67" s="15"/>
      <c r="J67" s="15"/>
      <c r="K67" s="15"/>
      <c r="L67" s="15"/>
      <c r="M67" s="15"/>
      <c r="N67" s="15"/>
      <c r="O67" s="50"/>
      <c r="P67" s="50"/>
      <c r="S67" s="51"/>
    </row>
    <row r="68" spans="1:19" x14ac:dyDescent="0.2">
      <c r="A68" s="15"/>
      <c r="B68" s="15"/>
      <c r="C68" s="15"/>
      <c r="D68" s="15"/>
      <c r="E68" s="15"/>
      <c r="F68" s="15"/>
      <c r="G68" s="49"/>
      <c r="H68" s="15"/>
      <c r="I68" s="15"/>
      <c r="J68" s="15"/>
      <c r="K68" s="15"/>
      <c r="L68" s="15"/>
      <c r="M68" s="15"/>
      <c r="N68" s="15"/>
      <c r="O68" s="50"/>
      <c r="P68" s="50"/>
      <c r="S68" s="51"/>
    </row>
    <row r="69" spans="1:19" x14ac:dyDescent="0.2">
      <c r="A69" s="15"/>
      <c r="B69" s="15"/>
      <c r="C69" s="15"/>
      <c r="D69" s="15"/>
      <c r="E69" s="15"/>
      <c r="F69" s="15"/>
      <c r="G69" s="49"/>
      <c r="H69" s="15"/>
      <c r="I69" s="15"/>
      <c r="J69" s="15"/>
      <c r="K69" s="15"/>
      <c r="L69" s="15"/>
      <c r="M69" s="15"/>
      <c r="N69" s="15"/>
      <c r="O69" s="50"/>
      <c r="P69" s="50"/>
      <c r="S69" s="51"/>
    </row>
    <row r="70" spans="1:19" x14ac:dyDescent="0.2">
      <c r="A70" s="15"/>
      <c r="B70" s="15"/>
      <c r="C70" s="15"/>
      <c r="D70" s="15"/>
      <c r="E70" s="15"/>
      <c r="F70" s="15"/>
      <c r="G70" s="49"/>
      <c r="H70" s="15"/>
      <c r="I70" s="15"/>
      <c r="J70" s="15"/>
      <c r="K70" s="15"/>
      <c r="L70" s="15"/>
      <c r="M70" s="15"/>
      <c r="N70" s="15"/>
      <c r="O70" s="50"/>
      <c r="P70" s="50"/>
      <c r="S70" s="51"/>
    </row>
    <row r="71" spans="1:19" x14ac:dyDescent="0.2">
      <c r="A71" s="15"/>
      <c r="B71" s="15"/>
      <c r="C71" s="15"/>
      <c r="D71" s="15"/>
      <c r="E71" s="15"/>
      <c r="F71" s="15"/>
      <c r="G71" s="49"/>
      <c r="H71" s="15"/>
      <c r="I71" s="15"/>
      <c r="J71" s="15"/>
      <c r="K71" s="15"/>
      <c r="L71" s="15"/>
      <c r="M71" s="15"/>
      <c r="N71" s="15"/>
      <c r="O71" s="50"/>
      <c r="P71" s="50"/>
      <c r="S71" s="51"/>
    </row>
    <row r="72" spans="1:19" x14ac:dyDescent="0.2">
      <c r="A72" s="15"/>
      <c r="B72" s="15"/>
      <c r="C72" s="15"/>
      <c r="D72" s="15"/>
      <c r="E72" s="15"/>
      <c r="F72" s="15"/>
      <c r="G72" s="49"/>
      <c r="H72" s="15"/>
      <c r="I72" s="15"/>
      <c r="J72" s="15"/>
      <c r="K72" s="15"/>
      <c r="L72" s="15"/>
      <c r="M72" s="15"/>
      <c r="N72" s="15"/>
      <c r="O72" s="50"/>
      <c r="P72" s="50"/>
      <c r="S72" s="51"/>
    </row>
    <row r="73" spans="1:19" x14ac:dyDescent="0.2">
      <c r="A73" s="15"/>
      <c r="B73" s="15"/>
      <c r="C73" s="15"/>
      <c r="D73" s="15"/>
      <c r="E73" s="15"/>
      <c r="F73" s="15"/>
      <c r="G73" s="49"/>
      <c r="H73" s="15"/>
      <c r="I73" s="15"/>
      <c r="J73" s="15"/>
      <c r="K73" s="15"/>
      <c r="L73" s="15"/>
      <c r="M73" s="15"/>
      <c r="N73" s="15"/>
      <c r="O73" s="50"/>
      <c r="P73" s="50"/>
      <c r="S73" s="51"/>
    </row>
    <row r="74" spans="1:19" x14ac:dyDescent="0.2">
      <c r="A74" s="15"/>
      <c r="B74" s="15"/>
      <c r="C74" s="15"/>
      <c r="D74" s="15"/>
      <c r="E74" s="15"/>
      <c r="F74" s="15"/>
      <c r="G74" s="49"/>
      <c r="H74" s="15"/>
      <c r="I74" s="15"/>
      <c r="J74" s="15"/>
      <c r="K74" s="15"/>
      <c r="L74" s="15"/>
      <c r="M74" s="15"/>
      <c r="N74" s="15"/>
      <c r="O74" s="50"/>
      <c r="P74" s="50"/>
      <c r="S74" s="51"/>
    </row>
    <row r="75" spans="1:19" x14ac:dyDescent="0.2">
      <c r="A75" s="15"/>
      <c r="B75" s="15"/>
      <c r="C75" s="15"/>
      <c r="D75" s="15"/>
      <c r="E75" s="15"/>
      <c r="F75" s="15"/>
      <c r="G75" s="49"/>
      <c r="H75" s="15"/>
      <c r="I75" s="15"/>
      <c r="J75" s="15"/>
      <c r="K75" s="15"/>
      <c r="L75" s="15"/>
      <c r="M75" s="15"/>
      <c r="N75" s="15"/>
      <c r="O75" s="50"/>
      <c r="P75" s="50"/>
      <c r="S75" s="51"/>
    </row>
    <row r="76" spans="1:19" x14ac:dyDescent="0.2">
      <c r="A76" s="15"/>
      <c r="B76" s="15"/>
      <c r="C76" s="15"/>
      <c r="D76" s="15"/>
      <c r="E76" s="15"/>
      <c r="F76" s="15"/>
      <c r="G76" s="49"/>
      <c r="H76" s="15"/>
      <c r="I76" s="15"/>
      <c r="J76" s="15"/>
      <c r="K76" s="15"/>
      <c r="L76" s="15"/>
      <c r="M76" s="15"/>
      <c r="N76" s="15"/>
      <c r="O76" s="50"/>
      <c r="P76" s="50"/>
      <c r="S76" s="51"/>
    </row>
    <row r="77" spans="1:19" x14ac:dyDescent="0.2">
      <c r="A77" s="15"/>
      <c r="B77" s="15"/>
      <c r="C77" s="15"/>
      <c r="D77" s="15"/>
      <c r="E77" s="15"/>
      <c r="F77" s="15"/>
      <c r="G77" s="49"/>
      <c r="H77" s="15"/>
      <c r="I77" s="15"/>
      <c r="J77" s="15"/>
      <c r="K77" s="15"/>
      <c r="L77" s="15"/>
      <c r="M77" s="15"/>
      <c r="N77" s="15"/>
      <c r="O77" s="50"/>
      <c r="P77" s="50"/>
      <c r="S77" s="51"/>
    </row>
    <row r="78" spans="1:19" x14ac:dyDescent="0.2">
      <c r="A78" s="15"/>
      <c r="B78" s="15"/>
      <c r="C78" s="15"/>
      <c r="D78" s="15"/>
      <c r="E78" s="15"/>
      <c r="F78" s="15"/>
      <c r="G78" s="49"/>
      <c r="H78" s="15"/>
      <c r="I78" s="15"/>
      <c r="J78" s="15"/>
      <c r="K78" s="15"/>
      <c r="L78" s="15"/>
      <c r="M78" s="15"/>
      <c r="N78" s="15"/>
      <c r="O78" s="50"/>
      <c r="P78" s="50"/>
      <c r="S78" s="51"/>
    </row>
    <row r="79" spans="1:19" x14ac:dyDescent="0.2">
      <c r="A79" s="15"/>
      <c r="B79" s="15"/>
      <c r="C79" s="15"/>
      <c r="D79" s="15"/>
      <c r="E79" s="15"/>
      <c r="F79" s="15"/>
      <c r="G79" s="49"/>
      <c r="H79" s="15"/>
      <c r="I79" s="15"/>
      <c r="J79" s="15"/>
      <c r="K79" s="15"/>
      <c r="L79" s="15"/>
      <c r="M79" s="15"/>
      <c r="N79" s="15"/>
      <c r="O79" s="50"/>
      <c r="P79" s="50"/>
      <c r="S79" s="51"/>
    </row>
    <row r="80" spans="1:19" x14ac:dyDescent="0.2">
      <c r="A80" s="15"/>
      <c r="B80" s="15"/>
      <c r="C80" s="15"/>
      <c r="D80" s="15"/>
      <c r="E80" s="15"/>
      <c r="F80" s="15"/>
      <c r="G80" s="49"/>
      <c r="H80" s="15"/>
      <c r="I80" s="15"/>
      <c r="J80" s="15"/>
      <c r="K80" s="15"/>
      <c r="L80" s="15"/>
      <c r="M80" s="15"/>
      <c r="N80" s="15"/>
      <c r="O80" s="50"/>
      <c r="P80" s="50"/>
      <c r="S80" s="51"/>
    </row>
    <row r="81" spans="1:19" x14ac:dyDescent="0.2">
      <c r="A81" s="15"/>
      <c r="B81" s="15"/>
      <c r="C81" s="15"/>
      <c r="D81" s="15"/>
      <c r="E81" s="15"/>
      <c r="F81" s="15"/>
      <c r="G81" s="49"/>
      <c r="H81" s="15"/>
      <c r="I81" s="15"/>
      <c r="J81" s="15"/>
      <c r="K81" s="15"/>
      <c r="L81" s="15"/>
      <c r="M81" s="15"/>
      <c r="N81" s="15"/>
      <c r="O81" s="50"/>
      <c r="P81" s="50"/>
      <c r="S81" s="51"/>
    </row>
    <row r="82" spans="1:19" x14ac:dyDescent="0.2">
      <c r="A82" s="15"/>
      <c r="B82" s="15"/>
      <c r="C82" s="15"/>
      <c r="D82" s="15"/>
      <c r="E82" s="15"/>
      <c r="F82" s="15"/>
      <c r="G82" s="49"/>
      <c r="H82" s="15"/>
      <c r="I82" s="15"/>
      <c r="J82" s="15"/>
      <c r="K82" s="15"/>
      <c r="L82" s="15"/>
      <c r="M82" s="15"/>
      <c r="N82" s="15"/>
      <c r="O82" s="50"/>
      <c r="P82" s="50"/>
      <c r="S82" s="51"/>
    </row>
    <row r="83" spans="1:19" x14ac:dyDescent="0.2">
      <c r="A83" s="15"/>
      <c r="B83" s="15"/>
      <c r="C83" s="15"/>
      <c r="D83" s="15"/>
      <c r="E83" s="15"/>
      <c r="F83" s="15"/>
      <c r="G83" s="49"/>
      <c r="H83" s="15"/>
      <c r="I83" s="15"/>
      <c r="J83" s="15"/>
      <c r="K83" s="15"/>
      <c r="L83" s="15"/>
      <c r="M83" s="15"/>
      <c r="N83" s="15"/>
      <c r="O83" s="50"/>
      <c r="P83" s="50"/>
      <c r="S83" s="51"/>
    </row>
    <row r="84" spans="1:19" x14ac:dyDescent="0.2">
      <c r="A84" s="15"/>
      <c r="B84" s="15"/>
      <c r="C84" s="15"/>
      <c r="D84" s="15"/>
      <c r="E84" s="15"/>
      <c r="F84" s="15"/>
      <c r="G84" s="49"/>
      <c r="H84" s="15"/>
      <c r="I84" s="15"/>
      <c r="J84" s="15"/>
      <c r="K84" s="15"/>
      <c r="L84" s="15"/>
      <c r="M84" s="15"/>
      <c r="N84" s="15"/>
      <c r="O84" s="50"/>
      <c r="P84" s="50"/>
      <c r="S84" s="51"/>
    </row>
    <row r="85" spans="1:19" x14ac:dyDescent="0.2">
      <c r="A85" s="15"/>
      <c r="B85" s="15"/>
      <c r="C85" s="15"/>
      <c r="D85" s="15"/>
      <c r="E85" s="15"/>
      <c r="F85" s="15"/>
      <c r="G85" s="49"/>
      <c r="H85" s="15"/>
      <c r="I85" s="15"/>
      <c r="J85" s="15"/>
      <c r="K85" s="15"/>
      <c r="L85" s="15"/>
      <c r="M85" s="15"/>
      <c r="N85" s="15"/>
      <c r="O85" s="50"/>
      <c r="P85" s="50"/>
      <c r="S85" s="51"/>
    </row>
    <row r="86" spans="1:19" x14ac:dyDescent="0.2">
      <c r="A86" s="15"/>
      <c r="B86" s="15"/>
      <c r="C86" s="15"/>
      <c r="D86" s="15"/>
      <c r="E86" s="15"/>
      <c r="F86" s="15"/>
      <c r="G86" s="49"/>
      <c r="H86" s="15"/>
      <c r="I86" s="15"/>
      <c r="J86" s="15"/>
      <c r="K86" s="15"/>
      <c r="L86" s="15"/>
      <c r="M86" s="15"/>
      <c r="N86" s="15"/>
      <c r="O86" s="50"/>
      <c r="P86" s="50"/>
      <c r="S86" s="51"/>
    </row>
    <row r="87" spans="1:19" x14ac:dyDescent="0.2">
      <c r="A87" s="15"/>
      <c r="B87" s="15"/>
      <c r="C87" s="15"/>
      <c r="D87" s="15"/>
      <c r="E87" s="15"/>
      <c r="F87" s="15"/>
      <c r="G87" s="49"/>
      <c r="H87" s="15"/>
      <c r="I87" s="15"/>
      <c r="J87" s="15"/>
      <c r="K87" s="15"/>
      <c r="L87" s="15"/>
      <c r="M87" s="15"/>
      <c r="N87" s="15"/>
      <c r="O87" s="50"/>
      <c r="P87" s="50"/>
      <c r="S87" s="51"/>
    </row>
    <row r="88" spans="1:19" x14ac:dyDescent="0.2">
      <c r="A88" s="15"/>
      <c r="B88" s="15"/>
      <c r="C88" s="15"/>
      <c r="D88" s="15"/>
      <c r="E88" s="15"/>
      <c r="F88" s="15"/>
      <c r="G88" s="49"/>
      <c r="H88" s="15"/>
      <c r="I88" s="15"/>
      <c r="J88" s="15"/>
      <c r="K88" s="15"/>
      <c r="L88" s="15"/>
      <c r="M88" s="15"/>
      <c r="N88" s="15"/>
      <c r="O88" s="50"/>
      <c r="P88" s="50"/>
      <c r="S88" s="51"/>
    </row>
    <row r="89" spans="1:19" x14ac:dyDescent="0.2">
      <c r="A89" s="15"/>
      <c r="B89" s="15"/>
      <c r="C89" s="15"/>
      <c r="D89" s="15"/>
      <c r="E89" s="15"/>
      <c r="F89" s="15"/>
      <c r="G89" s="49"/>
      <c r="H89" s="15"/>
      <c r="I89" s="15"/>
      <c r="J89" s="15"/>
      <c r="K89" s="15"/>
      <c r="L89" s="15"/>
      <c r="M89" s="15"/>
      <c r="N89" s="15"/>
      <c r="O89" s="50"/>
      <c r="P89" s="50"/>
      <c r="S89" s="51"/>
    </row>
    <row r="90" spans="1:19" x14ac:dyDescent="0.2">
      <c r="A90" s="15"/>
      <c r="B90" s="15"/>
      <c r="C90" s="15"/>
      <c r="D90" s="15"/>
      <c r="E90" s="15"/>
      <c r="F90" s="15"/>
      <c r="G90" s="49"/>
      <c r="H90" s="15"/>
      <c r="I90" s="15"/>
      <c r="J90" s="15"/>
      <c r="K90" s="15"/>
      <c r="L90" s="15"/>
      <c r="M90" s="15"/>
      <c r="N90" s="15"/>
      <c r="O90" s="50"/>
      <c r="P90" s="50"/>
      <c r="S90" s="51"/>
    </row>
    <row r="91" spans="1:19" x14ac:dyDescent="0.2">
      <c r="A91" s="15"/>
      <c r="B91" s="15"/>
      <c r="C91" s="15"/>
      <c r="D91" s="15"/>
      <c r="E91" s="15"/>
      <c r="F91" s="15"/>
      <c r="G91" s="49"/>
      <c r="H91" s="15"/>
      <c r="I91" s="15"/>
      <c r="J91" s="15"/>
      <c r="K91" s="15"/>
      <c r="L91" s="15"/>
      <c r="M91" s="15"/>
      <c r="N91" s="15"/>
      <c r="O91" s="50"/>
      <c r="P91" s="50"/>
      <c r="S91" s="51"/>
    </row>
    <row r="92" spans="1:19" x14ac:dyDescent="0.2">
      <c r="A92" s="15"/>
      <c r="B92" s="15"/>
      <c r="C92" s="15"/>
      <c r="D92" s="15"/>
      <c r="E92" s="15"/>
      <c r="F92" s="15"/>
      <c r="G92" s="49"/>
      <c r="H92" s="15"/>
      <c r="I92" s="15"/>
      <c r="J92" s="15"/>
      <c r="K92" s="15"/>
      <c r="L92" s="15"/>
      <c r="M92" s="15"/>
      <c r="N92" s="15"/>
      <c r="O92" s="50"/>
      <c r="P92" s="50"/>
      <c r="S92" s="51"/>
    </row>
    <row r="93" spans="1:19" x14ac:dyDescent="0.2">
      <c r="A93" s="15"/>
      <c r="B93" s="15"/>
      <c r="C93" s="15"/>
      <c r="D93" s="15"/>
      <c r="E93" s="15"/>
      <c r="F93" s="15"/>
      <c r="G93" s="49"/>
      <c r="H93" s="15"/>
      <c r="I93" s="15"/>
      <c r="J93" s="15"/>
      <c r="K93" s="15"/>
      <c r="L93" s="15"/>
      <c r="M93" s="15"/>
      <c r="N93" s="15"/>
      <c r="O93" s="50"/>
      <c r="P93" s="50"/>
      <c r="S93" s="51"/>
    </row>
    <row r="94" spans="1:19" x14ac:dyDescent="0.2">
      <c r="A94" s="15"/>
      <c r="B94" s="15"/>
      <c r="C94" s="15"/>
      <c r="D94" s="15"/>
      <c r="E94" s="15"/>
      <c r="F94" s="15"/>
      <c r="G94" s="49"/>
      <c r="H94" s="15"/>
      <c r="I94" s="15"/>
      <c r="J94" s="15"/>
      <c r="K94" s="15"/>
      <c r="L94" s="15"/>
      <c r="M94" s="15"/>
      <c r="N94" s="15"/>
      <c r="O94" s="50"/>
      <c r="P94" s="50"/>
      <c r="S94" s="51"/>
    </row>
    <row r="95" spans="1:19" x14ac:dyDescent="0.2">
      <c r="A95" s="15"/>
      <c r="B95" s="15"/>
      <c r="C95" s="15"/>
      <c r="D95" s="15"/>
      <c r="E95" s="15"/>
      <c r="F95" s="15"/>
      <c r="G95" s="49"/>
      <c r="H95" s="15"/>
      <c r="I95" s="15"/>
      <c r="J95" s="15"/>
      <c r="K95" s="15"/>
      <c r="L95" s="15"/>
      <c r="M95" s="15"/>
      <c r="N95" s="15"/>
      <c r="O95" s="50"/>
      <c r="P95" s="50"/>
      <c r="S95" s="51"/>
    </row>
    <row r="96" spans="1:19" x14ac:dyDescent="0.2">
      <c r="A96" s="15"/>
      <c r="B96" s="15"/>
      <c r="C96" s="15"/>
      <c r="D96" s="15"/>
      <c r="E96" s="15"/>
      <c r="F96" s="15"/>
      <c r="G96" s="49"/>
      <c r="H96" s="15"/>
      <c r="I96" s="15"/>
      <c r="J96" s="15"/>
      <c r="K96" s="15"/>
      <c r="L96" s="15"/>
      <c r="M96" s="15"/>
      <c r="N96" s="15"/>
      <c r="O96" s="50"/>
      <c r="P96" s="50"/>
      <c r="S96" s="51"/>
    </row>
    <row r="97" spans="1:19" x14ac:dyDescent="0.2">
      <c r="A97" s="15"/>
      <c r="B97" s="15"/>
      <c r="C97" s="15"/>
      <c r="D97" s="15"/>
      <c r="E97" s="15"/>
      <c r="F97" s="15"/>
      <c r="G97" s="49"/>
      <c r="H97" s="15"/>
      <c r="I97" s="15"/>
      <c r="J97" s="15"/>
      <c r="K97" s="15"/>
      <c r="L97" s="15"/>
      <c r="M97" s="15"/>
      <c r="N97" s="15"/>
      <c r="O97" s="50"/>
      <c r="P97" s="50"/>
      <c r="S97" s="51"/>
    </row>
    <row r="98" spans="1:19" x14ac:dyDescent="0.2">
      <c r="A98" s="15"/>
      <c r="B98" s="15"/>
      <c r="C98" s="15"/>
      <c r="D98" s="15"/>
      <c r="E98" s="15"/>
      <c r="F98" s="15"/>
      <c r="G98" s="49"/>
      <c r="H98" s="15"/>
      <c r="I98" s="15"/>
      <c r="J98" s="15"/>
      <c r="K98" s="15"/>
      <c r="L98" s="15"/>
      <c r="M98" s="15"/>
      <c r="N98" s="15"/>
      <c r="O98" s="50"/>
      <c r="P98" s="50"/>
      <c r="S98" s="51"/>
    </row>
    <row r="99" spans="1:19" x14ac:dyDescent="0.2">
      <c r="A99" s="15"/>
      <c r="B99" s="15"/>
      <c r="C99" s="15"/>
      <c r="D99" s="15"/>
      <c r="E99" s="15"/>
      <c r="F99" s="15"/>
      <c r="G99" s="49"/>
      <c r="H99" s="15"/>
      <c r="I99" s="15"/>
      <c r="J99" s="15"/>
      <c r="K99" s="15"/>
      <c r="L99" s="15"/>
      <c r="M99" s="15"/>
      <c r="N99" s="15"/>
      <c r="O99" s="50"/>
      <c r="P99" s="50"/>
      <c r="S99" s="51"/>
    </row>
    <row r="100" spans="1:19" x14ac:dyDescent="0.2">
      <c r="A100" s="15"/>
      <c r="B100" s="15"/>
      <c r="C100" s="15"/>
      <c r="D100" s="15"/>
      <c r="E100" s="15"/>
      <c r="F100" s="15"/>
      <c r="G100" s="49"/>
      <c r="H100" s="15"/>
      <c r="I100" s="15"/>
      <c r="J100" s="15"/>
      <c r="K100" s="15"/>
      <c r="L100" s="15"/>
      <c r="M100" s="15"/>
      <c r="N100" s="15"/>
      <c r="O100" s="50"/>
      <c r="P100" s="50"/>
      <c r="S100" s="51"/>
    </row>
    <row r="101" spans="1:19" x14ac:dyDescent="0.2">
      <c r="A101" s="15"/>
      <c r="B101" s="15"/>
      <c r="C101" s="15"/>
      <c r="D101" s="15"/>
      <c r="E101" s="15"/>
      <c r="F101" s="15"/>
      <c r="G101" s="49"/>
      <c r="H101" s="15"/>
      <c r="I101" s="15"/>
      <c r="J101" s="15"/>
      <c r="K101" s="15"/>
      <c r="L101" s="15"/>
      <c r="M101" s="15"/>
      <c r="N101" s="15"/>
      <c r="O101" s="50"/>
      <c r="P101" s="50"/>
      <c r="S101" s="51"/>
    </row>
    <row r="102" spans="1:19" x14ac:dyDescent="0.2">
      <c r="A102" s="15"/>
      <c r="B102" s="15"/>
      <c r="C102" s="15"/>
      <c r="D102" s="15"/>
      <c r="E102" s="15"/>
      <c r="F102" s="15"/>
      <c r="G102" s="49"/>
      <c r="H102" s="15"/>
      <c r="I102" s="15"/>
      <c r="J102" s="15"/>
      <c r="K102" s="15"/>
      <c r="L102" s="15"/>
      <c r="M102" s="15"/>
      <c r="N102" s="15"/>
      <c r="O102" s="50"/>
      <c r="P102" s="50"/>
      <c r="S102" s="51"/>
    </row>
    <row r="103" spans="1:19" x14ac:dyDescent="0.2">
      <c r="A103" s="15"/>
      <c r="B103" s="15"/>
      <c r="C103" s="15"/>
      <c r="D103" s="15"/>
      <c r="E103" s="15"/>
      <c r="F103" s="15"/>
      <c r="G103" s="49"/>
      <c r="H103" s="15"/>
      <c r="I103" s="15"/>
      <c r="J103" s="15"/>
      <c r="K103" s="15"/>
      <c r="L103" s="15"/>
      <c r="M103" s="15"/>
      <c r="N103" s="15"/>
      <c r="O103" s="50"/>
      <c r="P103" s="50"/>
      <c r="S103" s="51"/>
    </row>
    <row r="104" spans="1:19" x14ac:dyDescent="0.2">
      <c r="A104" s="15"/>
      <c r="B104" s="15"/>
      <c r="C104" s="15"/>
      <c r="D104" s="15"/>
      <c r="E104" s="15"/>
      <c r="F104" s="15"/>
      <c r="G104" s="49"/>
      <c r="H104" s="15"/>
      <c r="I104" s="15"/>
      <c r="J104" s="15"/>
      <c r="K104" s="15"/>
      <c r="L104" s="15"/>
      <c r="M104" s="15"/>
      <c r="N104" s="15"/>
      <c r="O104" s="50"/>
      <c r="P104" s="50"/>
      <c r="S104" s="51"/>
    </row>
    <row r="105" spans="1:19" x14ac:dyDescent="0.2">
      <c r="A105" s="15"/>
      <c r="B105" s="15"/>
      <c r="C105" s="15"/>
      <c r="D105" s="15"/>
      <c r="E105" s="15"/>
      <c r="F105" s="15"/>
      <c r="G105" s="49"/>
      <c r="H105" s="15"/>
      <c r="I105" s="15"/>
      <c r="J105" s="15"/>
      <c r="K105" s="15"/>
      <c r="L105" s="15"/>
      <c r="M105" s="15"/>
      <c r="N105" s="15"/>
      <c r="O105" s="50"/>
      <c r="P105" s="50"/>
      <c r="S105" s="51"/>
    </row>
    <row r="106" spans="1:19" x14ac:dyDescent="0.2">
      <c r="A106" s="15"/>
      <c r="B106" s="15"/>
      <c r="C106" s="15"/>
      <c r="D106" s="15"/>
      <c r="E106" s="15"/>
      <c r="F106" s="15"/>
      <c r="G106" s="49"/>
      <c r="H106" s="15"/>
      <c r="I106" s="15"/>
      <c r="J106" s="15"/>
      <c r="K106" s="15"/>
      <c r="L106" s="15"/>
      <c r="M106" s="15"/>
      <c r="N106" s="15"/>
      <c r="O106" s="50"/>
      <c r="P106" s="50"/>
      <c r="S106" s="51"/>
    </row>
    <row r="107" spans="1:19" x14ac:dyDescent="0.2">
      <c r="A107" s="15"/>
      <c r="B107" s="15"/>
      <c r="C107" s="15"/>
      <c r="D107" s="15"/>
      <c r="E107" s="15"/>
      <c r="F107" s="15"/>
      <c r="G107" s="49"/>
      <c r="H107" s="15"/>
      <c r="I107" s="15"/>
      <c r="J107" s="15"/>
      <c r="K107" s="15"/>
      <c r="L107" s="15"/>
      <c r="M107" s="15"/>
      <c r="N107" s="15"/>
      <c r="O107" s="50"/>
      <c r="P107" s="50"/>
      <c r="S107" s="51"/>
    </row>
    <row r="108" spans="1:19" x14ac:dyDescent="0.2">
      <c r="A108" s="15"/>
      <c r="B108" s="15"/>
      <c r="C108" s="15"/>
      <c r="D108" s="15"/>
      <c r="E108" s="15"/>
      <c r="F108" s="15"/>
      <c r="G108" s="49"/>
      <c r="H108" s="15"/>
      <c r="I108" s="15"/>
      <c r="J108" s="15"/>
      <c r="K108" s="15"/>
      <c r="L108" s="15"/>
      <c r="M108" s="15"/>
      <c r="N108" s="15"/>
      <c r="O108" s="50"/>
      <c r="P108" s="50"/>
      <c r="S108" s="51"/>
    </row>
    <row r="109" spans="1:19" x14ac:dyDescent="0.2">
      <c r="A109" s="15"/>
      <c r="B109" s="15"/>
      <c r="C109" s="15"/>
      <c r="D109" s="15"/>
      <c r="E109" s="15"/>
      <c r="F109" s="15"/>
      <c r="G109" s="49"/>
      <c r="H109" s="15"/>
      <c r="I109" s="15"/>
      <c r="J109" s="15"/>
      <c r="K109" s="15"/>
      <c r="L109" s="15"/>
      <c r="M109" s="15"/>
      <c r="N109" s="15"/>
      <c r="O109" s="50"/>
      <c r="P109" s="50"/>
      <c r="S109" s="51"/>
    </row>
    <row r="110" spans="1:19" x14ac:dyDescent="0.2">
      <c r="A110" s="15"/>
      <c r="B110" s="15"/>
      <c r="C110" s="15"/>
      <c r="D110" s="15"/>
      <c r="E110" s="15"/>
      <c r="F110" s="15"/>
      <c r="G110" s="49"/>
      <c r="H110" s="15"/>
      <c r="I110" s="15"/>
      <c r="J110" s="15"/>
      <c r="K110" s="15"/>
      <c r="L110" s="15"/>
      <c r="M110" s="15"/>
      <c r="N110" s="15"/>
      <c r="O110" s="50"/>
      <c r="P110" s="50"/>
      <c r="S110" s="51"/>
    </row>
    <row r="111" spans="1:19" x14ac:dyDescent="0.2">
      <c r="A111" s="15"/>
      <c r="B111" s="15"/>
      <c r="C111" s="15"/>
      <c r="D111" s="15"/>
      <c r="E111" s="15"/>
      <c r="F111" s="15"/>
      <c r="G111" s="49"/>
      <c r="H111" s="15"/>
      <c r="I111" s="15"/>
      <c r="J111" s="15"/>
      <c r="K111" s="15"/>
      <c r="L111" s="15"/>
      <c r="M111" s="15"/>
      <c r="N111" s="15"/>
      <c r="O111" s="50"/>
      <c r="P111" s="50"/>
      <c r="S111" s="51"/>
    </row>
    <row r="112" spans="1:19" x14ac:dyDescent="0.2">
      <c r="A112" s="15"/>
      <c r="B112" s="15"/>
      <c r="C112" s="15"/>
      <c r="D112" s="15"/>
      <c r="E112" s="15"/>
      <c r="F112" s="15"/>
      <c r="G112" s="49"/>
      <c r="H112" s="15"/>
      <c r="I112" s="15"/>
      <c r="J112" s="15"/>
      <c r="K112" s="15"/>
      <c r="L112" s="15"/>
      <c r="M112" s="15"/>
      <c r="N112" s="15"/>
      <c r="O112" s="50"/>
      <c r="P112" s="50"/>
      <c r="S112" s="51"/>
    </row>
    <row r="113" spans="1:19" ht="11.25" customHeight="1" x14ac:dyDescent="0.2">
      <c r="A113" s="15"/>
      <c r="B113" s="15"/>
      <c r="C113" s="15"/>
      <c r="D113" s="15"/>
      <c r="E113" s="15"/>
      <c r="F113" s="15"/>
      <c r="G113" s="49"/>
      <c r="H113" s="15"/>
      <c r="I113" s="15"/>
      <c r="J113" s="15"/>
      <c r="K113" s="15"/>
      <c r="L113" s="15"/>
      <c r="M113" s="15"/>
      <c r="N113" s="15"/>
      <c r="O113" s="50"/>
      <c r="P113" s="50"/>
      <c r="S113" s="51"/>
    </row>
    <row r="114" spans="1:19" x14ac:dyDescent="0.2">
      <c r="A114" s="15"/>
      <c r="B114" s="15"/>
      <c r="C114" s="15"/>
      <c r="D114" s="15"/>
      <c r="E114" s="15"/>
      <c r="F114" s="15"/>
      <c r="G114" s="49"/>
      <c r="H114" s="15"/>
      <c r="I114" s="15"/>
      <c r="J114" s="15"/>
      <c r="K114" s="15"/>
      <c r="L114" s="15"/>
      <c r="M114" s="15"/>
      <c r="N114" s="15"/>
      <c r="O114" s="50"/>
      <c r="P114" s="50"/>
      <c r="S114" s="51"/>
    </row>
    <row r="115" spans="1:19" x14ac:dyDescent="0.2">
      <c r="A115" s="15"/>
      <c r="B115" s="15"/>
      <c r="C115" s="15"/>
      <c r="D115" s="15"/>
      <c r="E115" s="15"/>
      <c r="F115" s="15"/>
      <c r="G115" s="49"/>
      <c r="H115" s="15"/>
      <c r="I115" s="15"/>
      <c r="J115" s="15"/>
      <c r="K115" s="15"/>
      <c r="L115" s="15"/>
      <c r="M115" s="15"/>
      <c r="N115" s="15"/>
      <c r="O115" s="50"/>
      <c r="P115" s="50"/>
      <c r="S115" s="51"/>
    </row>
    <row r="116" spans="1:19" x14ac:dyDescent="0.2">
      <c r="A116" s="15"/>
      <c r="B116" s="15"/>
      <c r="C116" s="15"/>
      <c r="D116" s="15"/>
      <c r="E116" s="15"/>
      <c r="F116" s="15"/>
      <c r="G116" s="49"/>
      <c r="H116" s="15"/>
      <c r="I116" s="15"/>
      <c r="J116" s="15"/>
      <c r="K116" s="15"/>
      <c r="L116" s="15"/>
      <c r="M116" s="15"/>
      <c r="N116" s="15"/>
      <c r="O116" s="50"/>
      <c r="P116" s="50"/>
      <c r="S116" s="51"/>
    </row>
    <row r="117" spans="1:19" x14ac:dyDescent="0.2">
      <c r="A117" s="15"/>
      <c r="B117" s="15"/>
      <c r="C117" s="15"/>
      <c r="D117" s="15"/>
      <c r="E117" s="15"/>
      <c r="F117" s="15"/>
      <c r="G117" s="49"/>
      <c r="H117" s="15"/>
      <c r="I117" s="15"/>
      <c r="J117" s="15"/>
      <c r="K117" s="15"/>
      <c r="L117" s="15"/>
      <c r="M117" s="15"/>
      <c r="N117" s="15"/>
      <c r="O117" s="50"/>
      <c r="P117" s="50"/>
      <c r="S117" s="51"/>
    </row>
    <row r="118" spans="1:19" x14ac:dyDescent="0.2">
      <c r="A118" s="15"/>
      <c r="B118" s="15"/>
      <c r="C118" s="15"/>
      <c r="D118" s="15"/>
      <c r="E118" s="15"/>
      <c r="F118" s="15"/>
      <c r="G118" s="49"/>
      <c r="H118" s="15"/>
      <c r="I118" s="15"/>
      <c r="J118" s="15"/>
      <c r="K118" s="15"/>
      <c r="L118" s="15"/>
      <c r="M118" s="15"/>
      <c r="N118" s="15"/>
      <c r="O118" s="50"/>
      <c r="P118" s="50"/>
      <c r="S118" s="51"/>
    </row>
    <row r="119" spans="1:19" x14ac:dyDescent="0.2">
      <c r="A119" s="15"/>
      <c r="B119" s="15"/>
      <c r="C119" s="15"/>
      <c r="D119" s="15"/>
      <c r="E119" s="15"/>
      <c r="F119" s="15"/>
      <c r="G119" s="49"/>
      <c r="H119" s="15"/>
      <c r="I119" s="15"/>
      <c r="J119" s="15"/>
      <c r="K119" s="15"/>
      <c r="L119" s="15"/>
      <c r="M119" s="15"/>
      <c r="N119" s="15"/>
      <c r="O119" s="50"/>
      <c r="P119" s="50"/>
      <c r="S119" s="51"/>
    </row>
    <row r="120" spans="1:19" x14ac:dyDescent="0.2">
      <c r="A120" s="15"/>
      <c r="B120" s="15"/>
      <c r="C120" s="15"/>
      <c r="D120" s="15"/>
      <c r="E120" s="15"/>
      <c r="F120" s="15"/>
      <c r="G120" s="49"/>
      <c r="H120" s="15"/>
      <c r="I120" s="15"/>
      <c r="J120" s="15"/>
      <c r="K120" s="15"/>
      <c r="L120" s="15"/>
      <c r="M120" s="15"/>
      <c r="N120" s="15"/>
      <c r="O120" s="50"/>
      <c r="P120" s="50"/>
      <c r="S120" s="51"/>
    </row>
    <row r="121" spans="1:19" x14ac:dyDescent="0.2">
      <c r="A121" s="15"/>
      <c r="B121" s="15"/>
      <c r="C121" s="15"/>
      <c r="D121" s="15"/>
      <c r="E121" s="15"/>
      <c r="F121" s="15"/>
      <c r="G121" s="49"/>
      <c r="H121" s="15"/>
      <c r="I121" s="15"/>
      <c r="J121" s="15"/>
      <c r="K121" s="15"/>
      <c r="L121" s="15"/>
      <c r="M121" s="15"/>
      <c r="N121" s="15"/>
      <c r="O121" s="50"/>
      <c r="P121" s="50"/>
      <c r="S121" s="51"/>
    </row>
    <row r="122" spans="1:19" x14ac:dyDescent="0.2">
      <c r="A122" s="15"/>
      <c r="B122" s="15"/>
      <c r="C122" s="15"/>
      <c r="D122" s="15"/>
      <c r="E122" s="15"/>
      <c r="F122" s="15"/>
      <c r="G122" s="49"/>
      <c r="H122" s="15"/>
      <c r="I122" s="15"/>
      <c r="J122" s="15"/>
      <c r="K122" s="15"/>
      <c r="L122" s="15"/>
      <c r="M122" s="15"/>
      <c r="N122" s="15"/>
      <c r="O122" s="50"/>
      <c r="P122" s="50"/>
      <c r="S122" s="51"/>
    </row>
    <row r="123" spans="1:19" x14ac:dyDescent="0.2">
      <c r="A123" s="15"/>
      <c r="B123" s="15"/>
      <c r="C123" s="15"/>
      <c r="D123" s="15"/>
      <c r="E123" s="15"/>
      <c r="F123" s="15"/>
      <c r="G123" s="49"/>
      <c r="H123" s="15"/>
      <c r="I123" s="15"/>
      <c r="J123" s="15"/>
      <c r="K123" s="15"/>
      <c r="L123" s="15"/>
      <c r="M123" s="15"/>
      <c r="N123" s="15"/>
      <c r="O123" s="50"/>
      <c r="P123" s="50"/>
      <c r="S123" s="51"/>
    </row>
    <row r="124" spans="1:19" x14ac:dyDescent="0.2">
      <c r="A124" s="15"/>
      <c r="B124" s="15"/>
      <c r="C124" s="15"/>
      <c r="D124" s="15"/>
      <c r="E124" s="15"/>
      <c r="F124" s="15"/>
      <c r="G124" s="49"/>
      <c r="H124" s="15"/>
      <c r="I124" s="15"/>
      <c r="J124" s="15"/>
      <c r="K124" s="15"/>
      <c r="L124" s="15"/>
      <c r="M124" s="15"/>
      <c r="N124" s="15"/>
      <c r="O124" s="50"/>
      <c r="P124" s="50"/>
      <c r="S124" s="51"/>
    </row>
    <row r="125" spans="1:19" x14ac:dyDescent="0.2">
      <c r="A125" s="15"/>
      <c r="B125" s="15"/>
      <c r="C125" s="15"/>
      <c r="D125" s="15"/>
      <c r="E125" s="15"/>
      <c r="F125" s="15"/>
      <c r="G125" s="49"/>
      <c r="H125" s="15"/>
      <c r="I125" s="15"/>
      <c r="J125" s="15"/>
      <c r="K125" s="15"/>
      <c r="L125" s="15"/>
      <c r="M125" s="15"/>
      <c r="N125" s="15"/>
      <c r="O125" s="50"/>
      <c r="P125" s="50"/>
      <c r="S125" s="51"/>
    </row>
    <row r="126" spans="1:19" x14ac:dyDescent="0.2">
      <c r="A126" s="15"/>
      <c r="B126" s="15"/>
      <c r="C126" s="15"/>
      <c r="D126" s="15"/>
      <c r="E126" s="15"/>
      <c r="F126" s="15"/>
      <c r="G126" s="49"/>
      <c r="H126" s="15"/>
      <c r="I126" s="15"/>
      <c r="J126" s="15"/>
      <c r="K126" s="15"/>
      <c r="L126" s="15"/>
      <c r="M126" s="15"/>
      <c r="N126" s="15"/>
      <c r="O126" s="50"/>
      <c r="P126" s="50"/>
      <c r="S126" s="51"/>
    </row>
    <row r="127" spans="1:19" x14ac:dyDescent="0.2">
      <c r="A127" s="15"/>
      <c r="B127" s="15"/>
      <c r="C127" s="15"/>
      <c r="D127" s="15"/>
      <c r="E127" s="15"/>
      <c r="F127" s="15"/>
      <c r="G127" s="49"/>
      <c r="H127" s="15"/>
      <c r="I127" s="15"/>
      <c r="J127" s="15"/>
      <c r="K127" s="15"/>
      <c r="L127" s="15"/>
      <c r="M127" s="15"/>
      <c r="N127" s="15"/>
      <c r="O127" s="50"/>
      <c r="P127" s="50"/>
      <c r="S127" s="51"/>
    </row>
    <row r="128" spans="1:19" x14ac:dyDescent="0.2">
      <c r="A128" s="15"/>
      <c r="B128" s="15"/>
      <c r="C128" s="15"/>
      <c r="D128" s="15"/>
      <c r="E128" s="15"/>
      <c r="F128" s="15"/>
      <c r="G128" s="49"/>
      <c r="H128" s="15"/>
      <c r="I128" s="15"/>
      <c r="J128" s="15"/>
      <c r="K128" s="15"/>
      <c r="L128" s="15"/>
      <c r="M128" s="15"/>
      <c r="N128" s="15"/>
      <c r="O128" s="50"/>
      <c r="P128" s="50"/>
      <c r="S128" s="51"/>
    </row>
    <row r="129" spans="1:19" x14ac:dyDescent="0.2">
      <c r="A129" s="15"/>
      <c r="B129" s="15"/>
      <c r="C129" s="15"/>
      <c r="D129" s="15"/>
      <c r="E129" s="15"/>
      <c r="F129" s="15"/>
      <c r="G129" s="49"/>
      <c r="H129" s="15"/>
      <c r="I129" s="15"/>
      <c r="J129" s="15"/>
      <c r="K129" s="15"/>
      <c r="L129" s="15"/>
      <c r="M129" s="15"/>
      <c r="N129" s="15"/>
      <c r="O129" s="50"/>
      <c r="P129" s="50"/>
      <c r="S129" s="51"/>
    </row>
    <row r="130" spans="1:19" x14ac:dyDescent="0.2">
      <c r="A130" s="15"/>
      <c r="B130" s="15"/>
      <c r="C130" s="15"/>
      <c r="D130" s="15"/>
      <c r="E130" s="15"/>
      <c r="F130" s="15"/>
      <c r="G130" s="49"/>
      <c r="H130" s="15"/>
      <c r="I130" s="15"/>
      <c r="J130" s="15"/>
      <c r="K130" s="15"/>
      <c r="L130" s="15"/>
      <c r="M130" s="15"/>
      <c r="N130" s="15"/>
      <c r="O130" s="50"/>
      <c r="P130" s="50"/>
      <c r="S130" s="51"/>
    </row>
    <row r="131" spans="1:19" x14ac:dyDescent="0.2">
      <c r="A131" s="15"/>
      <c r="B131" s="15"/>
      <c r="C131" s="15"/>
      <c r="D131" s="15"/>
      <c r="E131" s="15"/>
      <c r="F131" s="15"/>
      <c r="G131" s="49"/>
      <c r="H131" s="15"/>
      <c r="I131" s="15"/>
      <c r="J131" s="15"/>
      <c r="K131" s="15"/>
      <c r="L131" s="15"/>
      <c r="M131" s="15"/>
      <c r="N131" s="15"/>
      <c r="O131" s="50"/>
      <c r="P131" s="50"/>
      <c r="S131" s="51"/>
    </row>
    <row r="132" spans="1:19" x14ac:dyDescent="0.2">
      <c r="A132" s="15"/>
      <c r="B132" s="15"/>
      <c r="C132" s="15"/>
      <c r="D132" s="15"/>
      <c r="E132" s="15"/>
      <c r="F132" s="15"/>
      <c r="G132" s="49"/>
      <c r="H132" s="15"/>
      <c r="I132" s="15"/>
      <c r="J132" s="15"/>
      <c r="K132" s="15"/>
      <c r="L132" s="15"/>
      <c r="M132" s="15"/>
      <c r="N132" s="15"/>
      <c r="O132" s="50"/>
      <c r="P132" s="50"/>
      <c r="S132" s="51"/>
    </row>
    <row r="133" spans="1:19" x14ac:dyDescent="0.2">
      <c r="A133" s="15"/>
      <c r="B133" s="15"/>
      <c r="C133" s="15"/>
      <c r="D133" s="15"/>
      <c r="E133" s="15"/>
      <c r="F133" s="15"/>
      <c r="G133" s="49"/>
      <c r="H133" s="15"/>
      <c r="I133" s="15"/>
      <c r="J133" s="15"/>
      <c r="K133" s="15"/>
      <c r="L133" s="15"/>
      <c r="M133" s="15"/>
      <c r="N133" s="15"/>
      <c r="O133" s="50"/>
      <c r="P133" s="50"/>
      <c r="S133" s="51"/>
    </row>
    <row r="134" spans="1:19" x14ac:dyDescent="0.2">
      <c r="A134" s="15"/>
      <c r="B134" s="15"/>
      <c r="C134" s="15"/>
      <c r="D134" s="15"/>
      <c r="E134" s="15"/>
      <c r="F134" s="15"/>
      <c r="G134" s="49"/>
      <c r="H134" s="15"/>
      <c r="I134" s="15"/>
      <c r="J134" s="15"/>
      <c r="K134" s="15"/>
      <c r="L134" s="15"/>
      <c r="M134" s="15"/>
      <c r="N134" s="15"/>
      <c r="O134" s="50"/>
      <c r="P134" s="50"/>
      <c r="S134" s="51"/>
    </row>
    <row r="135" spans="1:19" x14ac:dyDescent="0.2">
      <c r="A135" s="15"/>
      <c r="B135" s="15"/>
      <c r="C135" s="15"/>
      <c r="D135" s="15"/>
      <c r="E135" s="15"/>
      <c r="F135" s="15"/>
      <c r="G135" s="49"/>
      <c r="H135" s="15"/>
      <c r="I135" s="15"/>
      <c r="J135" s="15"/>
      <c r="K135" s="15"/>
      <c r="L135" s="15"/>
      <c r="M135" s="15"/>
      <c r="N135" s="15"/>
      <c r="O135" s="50"/>
      <c r="P135" s="50"/>
      <c r="S135" s="51"/>
    </row>
    <row r="136" spans="1:19" x14ac:dyDescent="0.2">
      <c r="A136" s="15"/>
      <c r="B136" s="15"/>
      <c r="C136" s="15"/>
      <c r="D136" s="15"/>
      <c r="E136" s="15"/>
      <c r="F136" s="15"/>
      <c r="G136" s="49"/>
      <c r="H136" s="15"/>
      <c r="I136" s="15"/>
      <c r="J136" s="15"/>
      <c r="K136" s="15"/>
      <c r="L136" s="15"/>
      <c r="M136" s="15"/>
      <c r="N136" s="15"/>
      <c r="O136" s="50"/>
      <c r="P136" s="50"/>
      <c r="S136" s="51"/>
    </row>
    <row r="137" spans="1:19" x14ac:dyDescent="0.2">
      <c r="A137" s="15"/>
      <c r="B137" s="15"/>
      <c r="C137" s="15"/>
      <c r="D137" s="15"/>
      <c r="E137" s="15"/>
      <c r="F137" s="15"/>
      <c r="G137" s="49"/>
      <c r="H137" s="15"/>
      <c r="I137" s="15"/>
      <c r="J137" s="15"/>
      <c r="K137" s="15"/>
      <c r="L137" s="15"/>
      <c r="M137" s="15"/>
      <c r="N137" s="15"/>
      <c r="O137" s="50"/>
      <c r="P137" s="50"/>
      <c r="S137" s="51"/>
    </row>
    <row r="138" spans="1:19" x14ac:dyDescent="0.2">
      <c r="A138" s="15"/>
      <c r="B138" s="15"/>
      <c r="C138" s="15"/>
      <c r="D138" s="15"/>
      <c r="E138" s="15"/>
      <c r="F138" s="15"/>
      <c r="G138" s="49"/>
      <c r="H138" s="15"/>
      <c r="I138" s="15"/>
      <c r="J138" s="15"/>
      <c r="K138" s="15"/>
      <c r="L138" s="15"/>
      <c r="M138" s="15"/>
      <c r="N138" s="15"/>
      <c r="O138" s="50"/>
      <c r="P138" s="50"/>
      <c r="S138" s="51"/>
    </row>
    <row r="139" spans="1:19" x14ac:dyDescent="0.2">
      <c r="A139" s="15"/>
      <c r="B139" s="15"/>
      <c r="C139" s="15"/>
      <c r="D139" s="15"/>
      <c r="E139" s="15"/>
      <c r="F139" s="15"/>
      <c r="G139" s="49"/>
      <c r="H139" s="15"/>
      <c r="I139" s="15"/>
      <c r="J139" s="15"/>
      <c r="K139" s="15"/>
      <c r="L139" s="15"/>
      <c r="M139" s="15"/>
      <c r="N139" s="15"/>
      <c r="O139" s="50"/>
      <c r="P139" s="50"/>
      <c r="S139" s="51"/>
    </row>
    <row r="140" spans="1:19" x14ac:dyDescent="0.2">
      <c r="A140" s="15"/>
      <c r="B140" s="15"/>
      <c r="C140" s="15"/>
      <c r="D140" s="15"/>
      <c r="E140" s="15"/>
      <c r="F140" s="15"/>
      <c r="G140" s="49"/>
      <c r="H140" s="15"/>
      <c r="I140" s="15"/>
      <c r="J140" s="15"/>
      <c r="K140" s="15"/>
      <c r="L140" s="15"/>
      <c r="M140" s="15"/>
      <c r="N140" s="15"/>
      <c r="O140" s="50"/>
      <c r="P140" s="50"/>
      <c r="S140" s="51"/>
    </row>
    <row r="141" spans="1:19" x14ac:dyDescent="0.2">
      <c r="A141" s="15"/>
      <c r="B141" s="15"/>
      <c r="C141" s="15"/>
      <c r="D141" s="15"/>
      <c r="E141" s="15"/>
      <c r="F141" s="15"/>
      <c r="G141" s="49"/>
      <c r="H141" s="15"/>
      <c r="I141" s="15"/>
      <c r="J141" s="15"/>
      <c r="K141" s="15"/>
      <c r="L141" s="15"/>
      <c r="M141" s="15"/>
      <c r="N141" s="15"/>
      <c r="O141" s="50"/>
      <c r="P141" s="50"/>
      <c r="S141" s="51"/>
    </row>
    <row r="142" spans="1:19" x14ac:dyDescent="0.2">
      <c r="A142" s="15"/>
      <c r="B142" s="15"/>
      <c r="C142" s="15"/>
      <c r="D142" s="15"/>
      <c r="E142" s="15"/>
      <c r="F142" s="15"/>
      <c r="G142" s="49"/>
      <c r="H142" s="15"/>
      <c r="I142" s="15"/>
      <c r="J142" s="15"/>
      <c r="K142" s="15"/>
      <c r="L142" s="15"/>
      <c r="M142" s="15"/>
      <c r="N142" s="15"/>
      <c r="O142" s="50"/>
      <c r="P142" s="50"/>
      <c r="S142" s="51"/>
    </row>
    <row r="143" spans="1:19" x14ac:dyDescent="0.2">
      <c r="A143" s="15"/>
      <c r="B143" s="15"/>
      <c r="C143" s="15"/>
      <c r="D143" s="15"/>
      <c r="E143" s="15"/>
      <c r="F143" s="15"/>
      <c r="G143" s="49"/>
      <c r="H143" s="15"/>
      <c r="I143" s="15"/>
      <c r="J143" s="15"/>
      <c r="K143" s="15"/>
      <c r="L143" s="15"/>
      <c r="M143" s="15"/>
      <c r="N143" s="15"/>
      <c r="O143" s="50"/>
      <c r="P143" s="50"/>
      <c r="S143" s="51"/>
    </row>
    <row r="144" spans="1:19" x14ac:dyDescent="0.2">
      <c r="A144" s="15"/>
      <c r="B144" s="15"/>
      <c r="C144" s="15"/>
      <c r="D144" s="15"/>
      <c r="E144" s="15"/>
      <c r="F144" s="15"/>
      <c r="G144" s="49"/>
      <c r="H144" s="15"/>
      <c r="I144" s="15"/>
      <c r="J144" s="15"/>
      <c r="K144" s="15"/>
      <c r="L144" s="15"/>
      <c r="M144" s="15"/>
      <c r="N144" s="15"/>
      <c r="O144" s="50"/>
      <c r="P144" s="50"/>
      <c r="S144" s="51"/>
    </row>
    <row r="145" spans="1:19" x14ac:dyDescent="0.2">
      <c r="A145" s="15"/>
      <c r="B145" s="15"/>
      <c r="C145" s="15"/>
      <c r="D145" s="15"/>
      <c r="E145" s="15"/>
      <c r="F145" s="15"/>
      <c r="G145" s="49"/>
      <c r="H145" s="15"/>
      <c r="I145" s="15"/>
      <c r="J145" s="15"/>
      <c r="K145" s="15"/>
      <c r="L145" s="15"/>
      <c r="M145" s="15"/>
      <c r="N145" s="15"/>
      <c r="O145" s="50"/>
      <c r="P145" s="50"/>
      <c r="S145" s="51"/>
    </row>
    <row r="146" spans="1:19" x14ac:dyDescent="0.2">
      <c r="A146" s="15"/>
      <c r="B146" s="15"/>
      <c r="C146" s="15"/>
      <c r="D146" s="15"/>
      <c r="E146" s="15"/>
      <c r="F146" s="15"/>
      <c r="G146" s="49"/>
      <c r="H146" s="15"/>
      <c r="I146" s="15"/>
      <c r="J146" s="15"/>
      <c r="K146" s="15"/>
      <c r="L146" s="15"/>
      <c r="M146" s="15"/>
      <c r="N146" s="15"/>
      <c r="O146" s="50"/>
      <c r="P146" s="50"/>
      <c r="S146" s="51"/>
    </row>
    <row r="147" spans="1:19" x14ac:dyDescent="0.2">
      <c r="A147" s="15"/>
      <c r="B147" s="15"/>
      <c r="C147" s="15"/>
      <c r="D147" s="15"/>
      <c r="E147" s="15"/>
      <c r="F147" s="15"/>
      <c r="G147" s="49"/>
      <c r="H147" s="15"/>
      <c r="I147" s="15"/>
      <c r="J147" s="15"/>
      <c r="K147" s="15"/>
      <c r="L147" s="15"/>
      <c r="M147" s="15"/>
      <c r="N147" s="15"/>
      <c r="O147" s="50"/>
      <c r="P147" s="50"/>
      <c r="S147" s="51"/>
    </row>
    <row r="148" spans="1:19" x14ac:dyDescent="0.2">
      <c r="A148" s="15"/>
      <c r="B148" s="15"/>
      <c r="C148" s="15"/>
      <c r="D148" s="15"/>
      <c r="E148" s="15"/>
      <c r="F148" s="15"/>
      <c r="G148" s="49"/>
      <c r="H148" s="15"/>
      <c r="I148" s="15"/>
      <c r="J148" s="15"/>
      <c r="K148" s="15"/>
      <c r="L148" s="15"/>
      <c r="M148" s="15"/>
      <c r="N148" s="15"/>
      <c r="O148" s="50"/>
      <c r="P148" s="50"/>
      <c r="S148" s="51"/>
    </row>
    <row r="149" spans="1:19" x14ac:dyDescent="0.2">
      <c r="A149" s="15"/>
      <c r="B149" s="15"/>
      <c r="C149" s="15"/>
      <c r="D149" s="15"/>
      <c r="E149" s="15"/>
      <c r="F149" s="15"/>
      <c r="G149" s="49"/>
      <c r="H149" s="15"/>
      <c r="I149" s="15"/>
      <c r="J149" s="15"/>
      <c r="K149" s="15"/>
      <c r="L149" s="15"/>
      <c r="M149" s="15"/>
      <c r="N149" s="15"/>
      <c r="O149" s="50"/>
      <c r="P149" s="50"/>
      <c r="S149" s="51"/>
    </row>
    <row r="150" spans="1:19" x14ac:dyDescent="0.2">
      <c r="A150" s="15"/>
      <c r="B150" s="15"/>
      <c r="C150" s="15"/>
      <c r="D150" s="15"/>
      <c r="E150" s="15"/>
      <c r="F150" s="15"/>
      <c r="G150" s="49"/>
      <c r="H150" s="15"/>
      <c r="I150" s="15"/>
      <c r="J150" s="15"/>
      <c r="K150" s="15"/>
      <c r="L150" s="15"/>
      <c r="M150" s="15"/>
      <c r="N150" s="15"/>
      <c r="O150" s="50"/>
      <c r="P150" s="50"/>
      <c r="S150" s="51"/>
    </row>
    <row r="151" spans="1:19" x14ac:dyDescent="0.2">
      <c r="A151" s="15"/>
      <c r="B151" s="15"/>
      <c r="C151" s="15"/>
      <c r="D151" s="15"/>
      <c r="E151" s="15"/>
      <c r="F151" s="15"/>
      <c r="G151" s="49"/>
      <c r="H151" s="15"/>
      <c r="I151" s="15"/>
      <c r="J151" s="15"/>
      <c r="K151" s="15"/>
      <c r="L151" s="15"/>
      <c r="M151" s="15"/>
      <c r="N151" s="15"/>
      <c r="O151" s="50"/>
      <c r="P151" s="50"/>
      <c r="S151" s="51"/>
    </row>
    <row r="152" spans="1:19" x14ac:dyDescent="0.2">
      <c r="A152" s="15"/>
      <c r="B152" s="15"/>
      <c r="C152" s="15"/>
      <c r="D152" s="15"/>
      <c r="E152" s="15"/>
      <c r="F152" s="15"/>
      <c r="G152" s="49"/>
      <c r="H152" s="15"/>
      <c r="I152" s="15"/>
      <c r="J152" s="15"/>
      <c r="K152" s="15"/>
      <c r="L152" s="15"/>
      <c r="M152" s="15"/>
      <c r="N152" s="15"/>
      <c r="O152" s="50"/>
      <c r="P152" s="50"/>
      <c r="S152" s="51"/>
    </row>
    <row r="153" spans="1:19" x14ac:dyDescent="0.2">
      <c r="A153" s="15"/>
      <c r="B153" s="15"/>
      <c r="C153" s="15"/>
      <c r="D153" s="15"/>
      <c r="E153" s="15"/>
      <c r="F153" s="15"/>
      <c r="G153" s="49"/>
      <c r="H153" s="15"/>
      <c r="I153" s="15"/>
      <c r="J153" s="15"/>
      <c r="K153" s="15"/>
      <c r="L153" s="15"/>
      <c r="M153" s="15"/>
      <c r="N153" s="15"/>
      <c r="O153" s="50"/>
      <c r="P153" s="50"/>
      <c r="S153" s="51"/>
    </row>
    <row r="154" spans="1:19" x14ac:dyDescent="0.2">
      <c r="A154" s="15"/>
      <c r="B154" s="15"/>
      <c r="C154" s="15"/>
      <c r="D154" s="15"/>
      <c r="E154" s="15"/>
      <c r="F154" s="15"/>
      <c r="G154" s="49"/>
      <c r="H154" s="15"/>
      <c r="I154" s="15"/>
      <c r="J154" s="15"/>
      <c r="K154" s="15"/>
      <c r="L154" s="15"/>
      <c r="M154" s="15"/>
      <c r="N154" s="15"/>
      <c r="O154" s="50"/>
      <c r="P154" s="50"/>
      <c r="S154" s="51"/>
    </row>
    <row r="155" spans="1:19" x14ac:dyDescent="0.2">
      <c r="A155" s="15"/>
      <c r="B155" s="15"/>
      <c r="C155" s="15"/>
      <c r="D155" s="15"/>
      <c r="E155" s="15"/>
      <c r="F155" s="15"/>
      <c r="G155" s="49"/>
      <c r="H155" s="15"/>
      <c r="I155" s="15"/>
      <c r="J155" s="15"/>
      <c r="K155" s="15"/>
      <c r="L155" s="15"/>
      <c r="M155" s="15"/>
      <c r="N155" s="15"/>
      <c r="O155" s="50"/>
      <c r="P155" s="50"/>
      <c r="S155" s="51"/>
    </row>
    <row r="156" spans="1:19" x14ac:dyDescent="0.2">
      <c r="A156" s="15"/>
      <c r="B156" s="15"/>
      <c r="C156" s="15"/>
      <c r="D156" s="15"/>
      <c r="E156" s="15"/>
      <c r="F156" s="15"/>
      <c r="G156" s="49"/>
      <c r="H156" s="15"/>
      <c r="I156" s="15"/>
      <c r="J156" s="15"/>
      <c r="K156" s="15"/>
      <c r="L156" s="15"/>
      <c r="M156" s="15"/>
      <c r="N156" s="15"/>
      <c r="O156" s="50"/>
      <c r="P156" s="50"/>
      <c r="S156" s="51"/>
    </row>
    <row r="157" spans="1:19" x14ac:dyDescent="0.2">
      <c r="A157" s="15"/>
      <c r="B157" s="15"/>
      <c r="C157" s="15"/>
      <c r="D157" s="15"/>
      <c r="E157" s="15"/>
      <c r="F157" s="15"/>
      <c r="G157" s="49"/>
      <c r="H157" s="15"/>
      <c r="I157" s="15"/>
      <c r="J157" s="15"/>
      <c r="K157" s="15"/>
      <c r="L157" s="15"/>
      <c r="M157" s="15"/>
      <c r="N157" s="15"/>
      <c r="O157" s="50"/>
      <c r="P157" s="50"/>
      <c r="S157" s="51"/>
    </row>
    <row r="158" spans="1:19" x14ac:dyDescent="0.2">
      <c r="A158" s="15"/>
      <c r="B158" s="15"/>
      <c r="C158" s="15"/>
      <c r="D158" s="15"/>
      <c r="E158" s="15"/>
      <c r="F158" s="15"/>
      <c r="G158" s="49"/>
      <c r="H158" s="15"/>
      <c r="I158" s="15"/>
      <c r="J158" s="15"/>
      <c r="K158" s="15"/>
      <c r="L158" s="15"/>
      <c r="M158" s="15"/>
      <c r="N158" s="15"/>
      <c r="O158" s="50"/>
      <c r="P158" s="50"/>
      <c r="S158" s="51"/>
    </row>
    <row r="159" spans="1:19" x14ac:dyDescent="0.2">
      <c r="A159" s="15"/>
      <c r="B159" s="15"/>
      <c r="C159" s="15"/>
      <c r="D159" s="15"/>
      <c r="E159" s="15"/>
      <c r="F159" s="15"/>
      <c r="G159" s="49"/>
      <c r="H159" s="15"/>
      <c r="I159" s="15"/>
      <c r="J159" s="15"/>
      <c r="K159" s="15"/>
      <c r="L159" s="15"/>
      <c r="M159" s="15"/>
      <c r="N159" s="15"/>
      <c r="O159" s="50"/>
      <c r="P159" s="50"/>
      <c r="S159" s="51"/>
    </row>
    <row r="160" spans="1:19" ht="15" customHeight="1" x14ac:dyDescent="0.2">
      <c r="A160" s="15"/>
      <c r="B160" s="15"/>
      <c r="C160" s="15"/>
      <c r="D160" s="15"/>
      <c r="E160" s="15"/>
      <c r="F160" s="15"/>
      <c r="G160" s="49"/>
      <c r="H160" s="15"/>
      <c r="I160" s="15"/>
      <c r="J160" s="15"/>
      <c r="K160" s="15"/>
      <c r="L160" s="15"/>
      <c r="M160" s="15"/>
      <c r="N160" s="15"/>
      <c r="O160" s="50"/>
      <c r="P160" s="50"/>
      <c r="S160" s="51"/>
    </row>
    <row r="161" spans="1:19" x14ac:dyDescent="0.2">
      <c r="A161" s="15"/>
      <c r="B161" s="15"/>
      <c r="C161" s="15"/>
      <c r="D161" s="15"/>
      <c r="E161" s="15"/>
      <c r="F161" s="15"/>
      <c r="G161" s="49"/>
      <c r="H161" s="15"/>
      <c r="I161" s="15"/>
      <c r="J161" s="15"/>
      <c r="K161" s="15"/>
      <c r="L161" s="15"/>
      <c r="M161" s="15"/>
      <c r="N161" s="15"/>
      <c r="O161" s="50"/>
      <c r="P161" s="50"/>
      <c r="S161" s="51"/>
    </row>
    <row r="162" spans="1:19" x14ac:dyDescent="0.2">
      <c r="A162" s="15"/>
      <c r="B162" s="15"/>
      <c r="C162" s="15"/>
      <c r="D162" s="15"/>
      <c r="E162" s="15"/>
      <c r="F162" s="15"/>
      <c r="G162" s="49"/>
      <c r="H162" s="15"/>
      <c r="I162" s="15"/>
      <c r="J162" s="15"/>
      <c r="K162" s="15"/>
      <c r="L162" s="15"/>
      <c r="M162" s="15"/>
      <c r="N162" s="15"/>
      <c r="O162" s="50"/>
      <c r="P162" s="50"/>
      <c r="S162" s="51"/>
    </row>
    <row r="163" spans="1:19" x14ac:dyDescent="0.2">
      <c r="A163" s="15"/>
      <c r="B163" s="15"/>
      <c r="C163" s="15"/>
      <c r="D163" s="15"/>
      <c r="E163" s="15"/>
      <c r="F163" s="15"/>
      <c r="G163" s="49"/>
      <c r="H163" s="15"/>
      <c r="I163" s="15"/>
      <c r="J163" s="15"/>
      <c r="K163" s="15"/>
      <c r="L163" s="15"/>
      <c r="M163" s="15"/>
      <c r="N163" s="15"/>
      <c r="O163" s="50"/>
      <c r="P163" s="50"/>
      <c r="S163" s="51"/>
    </row>
    <row r="164" spans="1:19" ht="14.25" customHeight="1" x14ac:dyDescent="0.2">
      <c r="A164" s="15"/>
      <c r="B164" s="15"/>
      <c r="C164" s="15"/>
      <c r="D164" s="15"/>
      <c r="E164" s="15"/>
      <c r="F164" s="15"/>
      <c r="G164" s="49"/>
      <c r="H164" s="15"/>
      <c r="I164" s="15"/>
      <c r="J164" s="15"/>
      <c r="K164" s="15"/>
      <c r="L164" s="15"/>
      <c r="M164" s="15"/>
      <c r="N164" s="15"/>
      <c r="O164" s="50"/>
      <c r="P164" s="50"/>
      <c r="S164" s="51"/>
    </row>
    <row r="165" spans="1:19" x14ac:dyDescent="0.2">
      <c r="A165" s="15"/>
      <c r="B165" s="15"/>
      <c r="C165" s="15"/>
      <c r="D165" s="15"/>
      <c r="E165" s="15"/>
      <c r="F165" s="15"/>
      <c r="G165" s="49"/>
      <c r="H165" s="15"/>
      <c r="I165" s="15"/>
      <c r="J165" s="15"/>
      <c r="K165" s="15"/>
      <c r="L165" s="15"/>
      <c r="M165" s="15"/>
      <c r="N165" s="15"/>
      <c r="O165" s="50"/>
      <c r="P165" s="50"/>
      <c r="S165" s="51"/>
    </row>
    <row r="166" spans="1:19" x14ac:dyDescent="0.2">
      <c r="A166" s="15"/>
      <c r="B166" s="15"/>
      <c r="C166" s="15"/>
      <c r="D166" s="15"/>
      <c r="E166" s="15"/>
      <c r="F166" s="15"/>
      <c r="G166" s="49"/>
      <c r="H166" s="15"/>
      <c r="I166" s="15"/>
      <c r="J166" s="15"/>
      <c r="K166" s="15"/>
      <c r="L166" s="15"/>
      <c r="M166" s="15"/>
      <c r="N166" s="15"/>
      <c r="O166" s="50"/>
      <c r="P166" s="50"/>
      <c r="S166" s="51"/>
    </row>
    <row r="167" spans="1:19" x14ac:dyDescent="0.2">
      <c r="A167" s="15"/>
      <c r="B167" s="15"/>
      <c r="C167" s="15"/>
      <c r="D167" s="15"/>
      <c r="E167" s="15"/>
      <c r="F167" s="15"/>
      <c r="G167" s="49"/>
      <c r="H167" s="15"/>
      <c r="I167" s="15"/>
      <c r="J167" s="15"/>
      <c r="K167" s="15"/>
      <c r="L167" s="15"/>
      <c r="M167" s="15"/>
      <c r="N167" s="15"/>
      <c r="O167" s="50"/>
      <c r="P167" s="50"/>
      <c r="S167" s="51"/>
    </row>
    <row r="168" spans="1:19" x14ac:dyDescent="0.2">
      <c r="A168" s="15"/>
      <c r="B168" s="15"/>
      <c r="C168" s="15"/>
      <c r="D168" s="15"/>
      <c r="E168" s="15"/>
      <c r="F168" s="15"/>
      <c r="G168" s="49"/>
      <c r="H168" s="15"/>
      <c r="I168" s="15"/>
      <c r="J168" s="15"/>
      <c r="K168" s="15"/>
      <c r="L168" s="15"/>
      <c r="M168" s="15"/>
      <c r="N168" s="15"/>
      <c r="O168" s="50"/>
      <c r="P168" s="50"/>
      <c r="S168" s="51"/>
    </row>
    <row r="169" spans="1:19" x14ac:dyDescent="0.2">
      <c r="A169" s="15"/>
      <c r="B169" s="15"/>
      <c r="C169" s="15"/>
      <c r="D169" s="15"/>
      <c r="E169" s="15"/>
      <c r="F169" s="15"/>
      <c r="G169" s="49"/>
      <c r="H169" s="15"/>
      <c r="I169" s="15"/>
      <c r="J169" s="15"/>
      <c r="K169" s="15"/>
      <c r="L169" s="15"/>
      <c r="M169" s="15"/>
      <c r="N169" s="15"/>
      <c r="O169" s="50"/>
      <c r="P169" s="50"/>
      <c r="S169" s="51"/>
    </row>
    <row r="170" spans="1:19" x14ac:dyDescent="0.2">
      <c r="A170" s="15"/>
      <c r="B170" s="15"/>
      <c r="C170" s="15"/>
      <c r="D170" s="15"/>
      <c r="E170" s="15"/>
      <c r="F170" s="15"/>
      <c r="G170" s="49"/>
      <c r="H170" s="15"/>
      <c r="I170" s="15"/>
      <c r="J170" s="15"/>
      <c r="K170" s="15"/>
      <c r="L170" s="15"/>
      <c r="M170" s="15"/>
      <c r="N170" s="15"/>
      <c r="O170" s="50"/>
      <c r="P170" s="50"/>
      <c r="S170" s="51"/>
    </row>
    <row r="171" spans="1:19" x14ac:dyDescent="0.2">
      <c r="A171" s="15"/>
      <c r="B171" s="15"/>
      <c r="C171" s="15"/>
      <c r="D171" s="15"/>
      <c r="E171" s="15"/>
      <c r="F171" s="15"/>
      <c r="G171" s="49"/>
      <c r="H171" s="15"/>
      <c r="I171" s="15"/>
      <c r="J171" s="15"/>
      <c r="K171" s="15"/>
      <c r="L171" s="15"/>
      <c r="M171" s="15"/>
      <c r="N171" s="15"/>
      <c r="O171" s="50"/>
      <c r="P171" s="50"/>
      <c r="S171" s="51"/>
    </row>
    <row r="172" spans="1:19" x14ac:dyDescent="0.2">
      <c r="A172" s="15"/>
      <c r="B172" s="15"/>
      <c r="C172" s="15"/>
      <c r="D172" s="15"/>
      <c r="E172" s="15"/>
      <c r="F172" s="15"/>
      <c r="G172" s="49"/>
      <c r="H172" s="15"/>
      <c r="I172" s="15"/>
      <c r="J172" s="15"/>
      <c r="K172" s="15"/>
      <c r="L172" s="15"/>
      <c r="M172" s="15"/>
      <c r="N172" s="15"/>
      <c r="O172" s="50"/>
      <c r="P172" s="50"/>
      <c r="S172" s="51"/>
    </row>
    <row r="173" spans="1:19" x14ac:dyDescent="0.2">
      <c r="A173" s="15"/>
      <c r="B173" s="15"/>
      <c r="C173" s="15"/>
      <c r="D173" s="15"/>
      <c r="E173" s="15"/>
      <c r="F173" s="15"/>
      <c r="G173" s="49"/>
      <c r="H173" s="15"/>
      <c r="I173" s="15"/>
      <c r="J173" s="15"/>
      <c r="K173" s="15"/>
      <c r="L173" s="15"/>
      <c r="M173" s="15"/>
      <c r="N173" s="15"/>
      <c r="O173" s="50"/>
      <c r="P173" s="50"/>
      <c r="S173" s="51"/>
    </row>
  </sheetData>
  <sheetProtection sheet="1" selectLockedCells="1"/>
  <protectedRanges>
    <protectedRange sqref="S37 S41:S227 B7:M7 M37:P37 P38 B8:H15 J8:M15 B17:H36 I8:I36 J17:M36 O17:P36 M41:N43 M1:N3 S7:T36 U7:IT231 B37:L231 T37:T227 I5:J5 O7:P15 R7:R231 Q7:Q39 O38:O40 M44:O231 P46:Q231 P40:Q41 Q42:Q44 N7:N36" name="Bereik1"/>
  </protectedRanges>
  <mergeCells count="8">
    <mergeCell ref="R5:S5"/>
    <mergeCell ref="M2:N2"/>
    <mergeCell ref="M3:N3"/>
    <mergeCell ref="M1:N1"/>
    <mergeCell ref="A4:P4"/>
    <mergeCell ref="A5:B5"/>
    <mergeCell ref="C5:E5"/>
    <mergeCell ref="F5:G5"/>
  </mergeCells>
  <phoneticPr fontId="0" type="noConversion"/>
  <dataValidations count="1">
    <dataValidation type="list" allowBlank="1" showInputMessage="1" showErrorMessage="1" sqref="F7:F14 F17:F36" xr:uid="{00000000-0002-0000-0100-000000000000}">
      <formula1>Geslacht</formula1>
    </dataValidation>
  </dataValidations>
  <pageMargins left="0.75" right="0.75" top="1" bottom="1" header="0.5" footer="0.5"/>
  <pageSetup paperSize="9" orientation="landscape" r:id="rId1"/>
  <headerFooter alignWithMargins="0"/>
  <ignoredErrors>
    <ignoredError sqref="H5 C5" emptyCellReferenc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BF2155F-C49F-F64E-AFC2-A9A9EA82369B}">
            <xm:f>'Company Data'!$B$14=""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J3:N3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Hulpblad!$D$2:$D$249</xm:f>
          </x14:formula1>
          <xm:sqref>N41:N132 N1:N3 I7:I131 N7:N37</xm:sqref>
        </x14:dataValidation>
        <x14:dataValidation type="list" allowBlank="1" showInputMessage="1" showErrorMessage="1" errorTitle="Kies een optie" error="Selecteer een van de opties uit de lijst." promptTitle="Gewenste taal examen" xr:uid="{00000000-0002-0000-0100-000002000000}">
          <x14:formula1>
            <xm:f>Hulpblad!$G$2:$G$3</xm:f>
          </x14:formula1>
          <xm:sqref>R7:R36</xm:sqref>
        </x14:dataValidation>
        <x14:dataValidation type="list" showInputMessage="1" showErrorMessage="1" errorTitle="Kies een optie" error="Selecteer een van de opties uit de lijst." xr:uid="{7167D0C4-9244-4F6B-A0DF-FA6841C326C7}">
          <x14:formula1>
            <xm:f>Hulpblad!$F$2:$F$9</xm:f>
          </x14:formula1>
          <xm:sqref>Q7:Q36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"/>
  <sheetViews>
    <sheetView workbookViewId="0">
      <selection activeCell="A2" sqref="A2"/>
    </sheetView>
  </sheetViews>
  <sheetFormatPr defaultColWidth="11.42578125" defaultRowHeight="12.75" x14ac:dyDescent="0.2"/>
  <cols>
    <col min="12" max="12" width="22.5703125" customWidth="1"/>
    <col min="13" max="13" width="18.42578125" bestFit="1" customWidth="1"/>
    <col min="14" max="14" width="22.140625" style="18" bestFit="1" customWidth="1"/>
    <col min="15" max="15" width="21.5703125" bestFit="1" customWidth="1"/>
    <col min="16" max="16" width="20.42578125" bestFit="1" customWidth="1"/>
    <col min="17" max="17" width="19" bestFit="1" customWidth="1"/>
    <col min="18" max="18" width="20.140625" bestFit="1" customWidth="1"/>
    <col min="19" max="19" width="17.42578125" bestFit="1" customWidth="1"/>
    <col min="20" max="20" width="26.5703125" customWidth="1"/>
    <col min="21" max="21" width="22" bestFit="1" customWidth="1"/>
    <col min="22" max="22" width="21.5703125" bestFit="1" customWidth="1"/>
    <col min="23" max="23" width="20.42578125" bestFit="1" customWidth="1"/>
    <col min="24" max="24" width="20.42578125" customWidth="1"/>
    <col min="25" max="25" width="20.140625" bestFit="1" customWidth="1"/>
    <col min="26" max="26" width="18.42578125" bestFit="1" customWidth="1"/>
    <col min="27" max="27" width="18.42578125" customWidth="1"/>
    <col min="28" max="28" width="19.42578125" bestFit="1" customWidth="1"/>
    <col min="29" max="29" width="16.5703125" bestFit="1" customWidth="1"/>
    <col min="30" max="31" width="22.5703125" bestFit="1" customWidth="1"/>
    <col min="32" max="32" width="20.140625" bestFit="1" customWidth="1"/>
    <col min="33" max="33" width="27.140625" customWidth="1"/>
    <col min="34" max="34" width="20.5703125" customWidth="1"/>
    <col min="35" max="35" width="25.5703125" customWidth="1"/>
    <col min="39" max="39" width="20.140625" bestFit="1" customWidth="1"/>
    <col min="40" max="40" width="23.140625" bestFit="1" customWidth="1"/>
    <col min="41" max="41" width="19.28515625" bestFit="1" customWidth="1"/>
    <col min="42" max="42" width="20.140625" bestFit="1" customWidth="1"/>
    <col min="43" max="43" width="23.140625" bestFit="1" customWidth="1"/>
    <col min="44" max="44" width="19.28515625" bestFit="1" customWidth="1"/>
    <col min="45" max="45" width="17.5703125" bestFit="1" customWidth="1"/>
    <col min="46" max="46" width="24" bestFit="1" customWidth="1"/>
    <col min="47" max="47" width="19.28515625" bestFit="1" customWidth="1"/>
    <col min="48" max="48" width="17.5703125" bestFit="1" customWidth="1"/>
    <col min="49" max="49" width="29.42578125" bestFit="1" customWidth="1"/>
    <col min="50" max="50" width="24.7109375" bestFit="1" customWidth="1"/>
    <col min="51" max="51" width="18.28515625" bestFit="1" customWidth="1"/>
    <col min="52" max="52" width="17.5703125" bestFit="1" customWidth="1"/>
    <col min="53" max="54" width="15.5703125" bestFit="1" customWidth="1"/>
  </cols>
  <sheetData>
    <row r="1" spans="1:54" x14ac:dyDescent="0.2">
      <c r="A1" s="5" t="s">
        <v>502</v>
      </c>
      <c r="B1" s="5" t="s">
        <v>539</v>
      </c>
      <c r="C1" s="5" t="s">
        <v>503</v>
      </c>
      <c r="D1" s="5" t="s">
        <v>504</v>
      </c>
      <c r="E1" s="5" t="s">
        <v>505</v>
      </c>
      <c r="F1" s="5" t="s">
        <v>506</v>
      </c>
      <c r="G1" s="5" t="s">
        <v>507</v>
      </c>
      <c r="H1" s="5" t="s">
        <v>509</v>
      </c>
      <c r="I1" s="5" t="s">
        <v>532</v>
      </c>
      <c r="J1" s="5" t="s">
        <v>617</v>
      </c>
      <c r="K1" s="5" t="s">
        <v>508</v>
      </c>
      <c r="L1" s="5" t="s">
        <v>510</v>
      </c>
      <c r="M1" s="5" t="s">
        <v>511</v>
      </c>
      <c r="N1" s="17" t="s">
        <v>512</v>
      </c>
      <c r="O1" s="5" t="s">
        <v>513</v>
      </c>
      <c r="P1" s="5" t="s">
        <v>514</v>
      </c>
      <c r="Q1" s="5" t="s">
        <v>515</v>
      </c>
      <c r="R1" s="5" t="s">
        <v>516</v>
      </c>
      <c r="S1" s="5" t="s">
        <v>517</v>
      </c>
      <c r="T1" s="5" t="s">
        <v>518</v>
      </c>
      <c r="U1" s="5" t="s">
        <v>519</v>
      </c>
      <c r="V1" s="5" t="s">
        <v>520</v>
      </c>
      <c r="W1" s="5" t="s">
        <v>521</v>
      </c>
      <c r="X1" s="5" t="s">
        <v>541</v>
      </c>
      <c r="Y1" s="5" t="s">
        <v>522</v>
      </c>
      <c r="Z1" s="5" t="s">
        <v>523</v>
      </c>
      <c r="AA1" s="5" t="s">
        <v>554</v>
      </c>
      <c r="AB1" s="5" t="s">
        <v>524</v>
      </c>
      <c r="AC1" s="5" t="s">
        <v>525</v>
      </c>
      <c r="AD1" s="5" t="s">
        <v>526</v>
      </c>
      <c r="AE1" s="5" t="s">
        <v>527</v>
      </c>
      <c r="AF1" s="5" t="s">
        <v>528</v>
      </c>
      <c r="AG1" s="5" t="s">
        <v>529</v>
      </c>
      <c r="AH1" s="5" t="s">
        <v>531</v>
      </c>
      <c r="AI1" s="5" t="s">
        <v>535</v>
      </c>
      <c r="AJ1" s="5" t="s">
        <v>536</v>
      </c>
      <c r="AK1" s="5" t="s">
        <v>590</v>
      </c>
      <c r="AL1" s="5" t="s">
        <v>593</v>
      </c>
      <c r="AM1" s="5" t="s">
        <v>601</v>
      </c>
      <c r="AN1" t="s">
        <v>602</v>
      </c>
      <c r="AO1" t="s">
        <v>603</v>
      </c>
      <c r="AP1" t="s">
        <v>604</v>
      </c>
      <c r="AQ1" t="s">
        <v>605</v>
      </c>
      <c r="AR1" t="s">
        <v>606</v>
      </c>
      <c r="AS1" t="s">
        <v>607</v>
      </c>
      <c r="AT1" t="s">
        <v>608</v>
      </c>
      <c r="AU1" t="s">
        <v>609</v>
      </c>
      <c r="AV1" t="s">
        <v>610</v>
      </c>
      <c r="AW1" s="24" t="s">
        <v>623</v>
      </c>
      <c r="AX1" s="24" t="s">
        <v>624</v>
      </c>
      <c r="AY1" t="s">
        <v>611</v>
      </c>
      <c r="AZ1" t="s">
        <v>612</v>
      </c>
      <c r="BA1" s="24" t="s">
        <v>625</v>
      </c>
      <c r="BB1" s="24" t="s">
        <v>622</v>
      </c>
    </row>
    <row r="2" spans="1:54" x14ac:dyDescent="0.2">
      <c r="A2" t="str">
        <f t="shared" ref="A2" si="0">TRIM(LOWER(C2))</f>
        <v/>
      </c>
      <c r="B2" s="24" t="s">
        <v>591</v>
      </c>
      <c r="C2" t="str">
        <f>TRIM('Participations list'!P7)</f>
        <v/>
      </c>
      <c r="D2">
        <f>'Participations list'!B7</f>
        <v>0</v>
      </c>
      <c r="E2" t="str">
        <f>TRIM(CONCATENATE('Participations list'!D7," ",'Participations list'!E7))</f>
        <v/>
      </c>
      <c r="F2">
        <f>'Company Data'!$B$6</f>
        <v>0</v>
      </c>
      <c r="G2" s="11">
        <f>'Participations list'!O7</f>
        <v>0</v>
      </c>
      <c r="H2" t="str">
        <f>VLOOKUP('Participations list'!N7,Hulpblad!$D$2:$E$249,2,FALSE)</f>
        <v>NL</v>
      </c>
      <c r="I2" t="str">
        <f>CONCATENATE('Participations list'!J7," ",'Participations list'!K7)</f>
        <v xml:space="preserve"> </v>
      </c>
      <c r="J2">
        <f>'Participations list'!L7</f>
        <v>0</v>
      </c>
      <c r="K2">
        <f>'Participations list'!M7</f>
        <v>0</v>
      </c>
      <c r="L2" t="str">
        <f>IF(('Participations list'!F7&lt;&gt;""),IF('Participations list'!F7="m","Dhr.","Mevr."),"")</f>
        <v/>
      </c>
      <c r="M2">
        <f>'Participations list'!C7</f>
        <v>0</v>
      </c>
      <c r="N2" s="18">
        <f>'Participations list'!G7</f>
        <v>0</v>
      </c>
      <c r="O2">
        <f>'Participations list'!H7</f>
        <v>0</v>
      </c>
      <c r="P2" t="s">
        <v>325</v>
      </c>
      <c r="Q2" s="11">
        <f>'Participations list'!O7</f>
        <v>0</v>
      </c>
      <c r="R2">
        <f>'Company Data'!B$28</f>
        <v>0</v>
      </c>
      <c r="S2" t="s">
        <v>537</v>
      </c>
      <c r="T2">
        <f>'Company Data'!$B$12</f>
        <v>0</v>
      </c>
      <c r="U2">
        <f>'Company Data'!$B$7</f>
        <v>0</v>
      </c>
      <c r="V2">
        <f>'Company Data'!$B$8</f>
        <v>0</v>
      </c>
      <c r="W2" t="str">
        <f>IF('Participations list'!S7="","Nee","Ja")</f>
        <v>Nee</v>
      </c>
      <c r="X2" t="str">
        <f>IF('Participations list'!S7&lt;&gt;"",'Participations list'!S7,"")</f>
        <v/>
      </c>
      <c r="Y2">
        <f>'Company Data'!B$29</f>
        <v>0</v>
      </c>
      <c r="Z2">
        <f>'Company Data'!$B$9</f>
        <v>0</v>
      </c>
      <c r="AA2">
        <f>'Company Data'!$B$10</f>
        <v>0</v>
      </c>
      <c r="AB2" t="s">
        <v>538</v>
      </c>
      <c r="AC2">
        <f>'Company Data'!B$30</f>
        <v>0</v>
      </c>
      <c r="AD2">
        <f>'Company Data'!B$32</f>
        <v>0</v>
      </c>
      <c r="AE2">
        <f>'Company Data'!$B$6</f>
        <v>0</v>
      </c>
      <c r="AF2">
        <f>'Company Data'!$B$11</f>
        <v>0</v>
      </c>
      <c r="AG2" t="s">
        <v>693</v>
      </c>
      <c r="AH2">
        <f>'Participations list'!Q7</f>
        <v>0</v>
      </c>
      <c r="AI2">
        <f>'Participations list'!$P$5</f>
        <v>0</v>
      </c>
      <c r="AJ2">
        <v>1</v>
      </c>
      <c r="AK2">
        <f>'Participations list'!$R$5</f>
        <v>0</v>
      </c>
      <c r="AL2" t="str">
        <f>IF('Participations list'!R7="Nederlands","nl","en")</f>
        <v>en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</row>
    <row r="3" spans="1:54" x14ac:dyDescent="0.2">
      <c r="A3" t="str">
        <f t="shared" ref="A3:A7" si="1">TRIM(LOWER(C3))</f>
        <v/>
      </c>
      <c r="B3" s="24" t="s">
        <v>591</v>
      </c>
      <c r="C3" t="str">
        <f>TRIM('Participations list'!P8)</f>
        <v/>
      </c>
      <c r="D3">
        <f>'Participations list'!B8</f>
        <v>0</v>
      </c>
      <c r="E3" t="str">
        <f>TRIM(CONCATENATE('Participations list'!D8," ",'Participations list'!E8))</f>
        <v/>
      </c>
      <c r="F3">
        <f>'Company Data'!$B$6</f>
        <v>0</v>
      </c>
      <c r="G3" s="11">
        <f>'Participations list'!O8</f>
        <v>0</v>
      </c>
      <c r="H3" t="str">
        <f>VLOOKUP('Participations list'!N8,Hulpblad!$D$2:$E$249,2,FALSE)</f>
        <v>NL</v>
      </c>
      <c r="I3" t="str">
        <f>CONCATENATE('Participations list'!J8," ",'Participations list'!K8)</f>
        <v xml:space="preserve"> </v>
      </c>
      <c r="J3">
        <f>'Participations list'!L8</f>
        <v>0</v>
      </c>
      <c r="K3">
        <f>'Participations list'!M8</f>
        <v>0</v>
      </c>
      <c r="L3" t="str">
        <f>IF(('Participations list'!F8&lt;&gt;""),IF('Participations list'!F8="m","Dhr.","Mevr."),"")</f>
        <v/>
      </c>
      <c r="M3">
        <f>'Participations list'!C8</f>
        <v>0</v>
      </c>
      <c r="N3" s="18">
        <f>'Participations list'!G8</f>
        <v>0</v>
      </c>
      <c r="O3">
        <f>'Participations list'!H8</f>
        <v>0</v>
      </c>
      <c r="P3" t="s">
        <v>325</v>
      </c>
      <c r="Q3" s="11">
        <f>'Participations list'!O8</f>
        <v>0</v>
      </c>
      <c r="R3">
        <f>'Company Data'!B$28</f>
        <v>0</v>
      </c>
      <c r="S3" t="s">
        <v>537</v>
      </c>
      <c r="T3">
        <f>'Company Data'!$B$12</f>
        <v>0</v>
      </c>
      <c r="U3">
        <f>'Company Data'!$B$7</f>
        <v>0</v>
      </c>
      <c r="V3">
        <f>'Company Data'!$B$8</f>
        <v>0</v>
      </c>
      <c r="W3" t="str">
        <f>IF('Participations list'!S8="","Nee","Ja")</f>
        <v>Nee</v>
      </c>
      <c r="X3" t="str">
        <f>IF('Participations list'!S8&lt;&gt;"",'Participations list'!S8,"")</f>
        <v/>
      </c>
      <c r="Y3">
        <f>'Company Data'!B$29</f>
        <v>0</v>
      </c>
      <c r="Z3">
        <f>'Company Data'!$B$9</f>
        <v>0</v>
      </c>
      <c r="AA3">
        <f>'Company Data'!$B$10</f>
        <v>0</v>
      </c>
      <c r="AB3" t="s">
        <v>538</v>
      </c>
      <c r="AC3">
        <f>'Company Data'!B$30</f>
        <v>0</v>
      </c>
      <c r="AD3">
        <f>'Company Data'!B$32</f>
        <v>0</v>
      </c>
      <c r="AE3">
        <f>'Company Data'!$B$6</f>
        <v>0</v>
      </c>
      <c r="AF3">
        <f>'Company Data'!$B$11</f>
        <v>0</v>
      </c>
      <c r="AG3" t="s">
        <v>693</v>
      </c>
      <c r="AH3">
        <f>'Participations list'!Q8</f>
        <v>0</v>
      </c>
      <c r="AI3">
        <f>'Participations list'!$P$5</f>
        <v>0</v>
      </c>
      <c r="AJ3">
        <v>1</v>
      </c>
      <c r="AK3">
        <f>'Participations list'!$R$5</f>
        <v>0</v>
      </c>
      <c r="AL3" t="str">
        <f>IF('Participations list'!R8="Nederlands","nl","en")</f>
        <v>en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</row>
    <row r="4" spans="1:54" x14ac:dyDescent="0.2">
      <c r="A4" t="str">
        <f t="shared" si="1"/>
        <v/>
      </c>
      <c r="B4" s="24" t="s">
        <v>591</v>
      </c>
      <c r="C4" t="str">
        <f>TRIM('Participations list'!P9)</f>
        <v/>
      </c>
      <c r="D4">
        <f>'Participations list'!B9</f>
        <v>0</v>
      </c>
      <c r="E4" t="str">
        <f>TRIM(CONCATENATE('Participations list'!D9," ",'Participations list'!E9))</f>
        <v/>
      </c>
      <c r="F4">
        <f>'Company Data'!$B$6</f>
        <v>0</v>
      </c>
      <c r="G4" s="11">
        <f>'Participations list'!O9</f>
        <v>0</v>
      </c>
      <c r="H4" t="str">
        <f>VLOOKUP('Participations list'!N9,Hulpblad!$D$2:$E$249,2,FALSE)</f>
        <v>NL</v>
      </c>
      <c r="I4" t="str">
        <f>CONCATENATE('Participations list'!J9," ",'Participations list'!K9)</f>
        <v xml:space="preserve"> </v>
      </c>
      <c r="J4">
        <f>'Participations list'!L9</f>
        <v>0</v>
      </c>
      <c r="K4">
        <f>'Participations list'!M9</f>
        <v>0</v>
      </c>
      <c r="L4" t="str">
        <f>IF(('Participations list'!F9&lt;&gt;""),IF('Participations list'!F9="m","Dhr.","Mevr."),"")</f>
        <v/>
      </c>
      <c r="M4">
        <f>'Participations list'!C9</f>
        <v>0</v>
      </c>
      <c r="N4" s="18">
        <f>'Participations list'!G9</f>
        <v>0</v>
      </c>
      <c r="O4">
        <f>'Participations list'!H9</f>
        <v>0</v>
      </c>
      <c r="P4" t="s">
        <v>325</v>
      </c>
      <c r="Q4" s="11">
        <f>'Participations list'!O9</f>
        <v>0</v>
      </c>
      <c r="R4">
        <f>'Company Data'!B$28</f>
        <v>0</v>
      </c>
      <c r="S4" t="s">
        <v>537</v>
      </c>
      <c r="T4">
        <f>'Company Data'!$B$12</f>
        <v>0</v>
      </c>
      <c r="U4">
        <f>'Company Data'!$B$7</f>
        <v>0</v>
      </c>
      <c r="V4">
        <f>'Company Data'!$B$8</f>
        <v>0</v>
      </c>
      <c r="W4" t="str">
        <f>IF('Participations list'!S9="","Nee","Ja")</f>
        <v>Nee</v>
      </c>
      <c r="X4" t="str">
        <f>IF('Participations list'!S9&lt;&gt;"",'Participations list'!S9,"")</f>
        <v/>
      </c>
      <c r="Y4">
        <f>'Company Data'!B$29</f>
        <v>0</v>
      </c>
      <c r="Z4">
        <f>'Company Data'!$B$9</f>
        <v>0</v>
      </c>
      <c r="AA4">
        <f>'Company Data'!$B$10</f>
        <v>0</v>
      </c>
      <c r="AB4" t="s">
        <v>538</v>
      </c>
      <c r="AC4">
        <f>'Company Data'!B$30</f>
        <v>0</v>
      </c>
      <c r="AD4">
        <f>'Company Data'!B$32</f>
        <v>0</v>
      </c>
      <c r="AE4">
        <f>'Company Data'!$B$6</f>
        <v>0</v>
      </c>
      <c r="AF4">
        <f>'Company Data'!$B$11</f>
        <v>0</v>
      </c>
      <c r="AG4" t="s">
        <v>693</v>
      </c>
      <c r="AH4">
        <f>'Participations list'!Q9</f>
        <v>0</v>
      </c>
      <c r="AI4">
        <f>'Participations list'!$P$5</f>
        <v>0</v>
      </c>
      <c r="AJ4">
        <v>1</v>
      </c>
      <c r="AK4">
        <f>'Participations list'!$R$5</f>
        <v>0</v>
      </c>
      <c r="AL4" t="str">
        <f>IF('Participations list'!R9="Nederlands","nl","en")</f>
        <v>en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</row>
    <row r="5" spans="1:54" x14ac:dyDescent="0.2">
      <c r="A5" t="str">
        <f t="shared" si="1"/>
        <v/>
      </c>
      <c r="B5" s="24" t="s">
        <v>591</v>
      </c>
      <c r="C5" t="str">
        <f>TRIM('Participations list'!P10)</f>
        <v/>
      </c>
      <c r="D5">
        <f>'Participations list'!B10</f>
        <v>0</v>
      </c>
      <c r="E5" t="str">
        <f>TRIM(CONCATENATE('Participations list'!D10," ",'Participations list'!E10))</f>
        <v/>
      </c>
      <c r="F5">
        <f>'Company Data'!$B$6</f>
        <v>0</v>
      </c>
      <c r="G5" s="11">
        <f>'Participations list'!O10</f>
        <v>0</v>
      </c>
      <c r="H5" t="str">
        <f>VLOOKUP('Participations list'!N10,Hulpblad!$D$2:$E$249,2,FALSE)</f>
        <v>NL</v>
      </c>
      <c r="I5" t="str">
        <f>CONCATENATE('Participations list'!J10," ",'Participations list'!K10)</f>
        <v xml:space="preserve"> </v>
      </c>
      <c r="J5">
        <f>'Participations list'!L10</f>
        <v>0</v>
      </c>
      <c r="K5">
        <f>'Participations list'!M10</f>
        <v>0</v>
      </c>
      <c r="L5" t="str">
        <f>IF(('Participations list'!F10&lt;&gt;""),IF('Participations list'!F10="m","Dhr.","Mevr."),"")</f>
        <v/>
      </c>
      <c r="M5">
        <f>'Participations list'!C10</f>
        <v>0</v>
      </c>
      <c r="N5" s="18">
        <f>'Participations list'!G10</f>
        <v>0</v>
      </c>
      <c r="O5">
        <f>'Participations list'!H10</f>
        <v>0</v>
      </c>
      <c r="P5" t="s">
        <v>325</v>
      </c>
      <c r="Q5" s="11">
        <f>'Participations list'!O10</f>
        <v>0</v>
      </c>
      <c r="R5">
        <f>'Company Data'!B$28</f>
        <v>0</v>
      </c>
      <c r="S5" t="s">
        <v>537</v>
      </c>
      <c r="T5">
        <f>'Company Data'!$B$12</f>
        <v>0</v>
      </c>
      <c r="U5">
        <f>'Company Data'!$B$7</f>
        <v>0</v>
      </c>
      <c r="V5">
        <f>'Company Data'!$B$8</f>
        <v>0</v>
      </c>
      <c r="W5" t="str">
        <f>IF('Participations list'!S10="","Nee","Ja")</f>
        <v>Nee</v>
      </c>
      <c r="X5" t="str">
        <f>IF('Participations list'!S10&lt;&gt;"",'Participations list'!S10,"")</f>
        <v/>
      </c>
      <c r="Y5">
        <f>'Company Data'!B$29</f>
        <v>0</v>
      </c>
      <c r="Z5">
        <f>'Company Data'!$B$9</f>
        <v>0</v>
      </c>
      <c r="AA5">
        <f>'Company Data'!$B$10</f>
        <v>0</v>
      </c>
      <c r="AB5" t="s">
        <v>538</v>
      </c>
      <c r="AC5">
        <f>'Company Data'!B$30</f>
        <v>0</v>
      </c>
      <c r="AD5">
        <f>'Company Data'!B$32</f>
        <v>0</v>
      </c>
      <c r="AE5">
        <f>'Company Data'!$B$6</f>
        <v>0</v>
      </c>
      <c r="AF5">
        <f>'Company Data'!$B$11</f>
        <v>0</v>
      </c>
      <c r="AG5" t="s">
        <v>693</v>
      </c>
      <c r="AH5">
        <f>'Participations list'!Q10</f>
        <v>0</v>
      </c>
      <c r="AI5">
        <f>'Participations list'!$P$5</f>
        <v>0</v>
      </c>
      <c r="AJ5">
        <v>1</v>
      </c>
      <c r="AK5">
        <f>'Participations list'!$R$5</f>
        <v>0</v>
      </c>
      <c r="AL5" t="str">
        <f>IF('Participations list'!R10="Nederlands","nl","en")</f>
        <v>en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</row>
    <row r="6" spans="1:54" x14ac:dyDescent="0.2">
      <c r="A6" t="str">
        <f t="shared" si="1"/>
        <v/>
      </c>
      <c r="B6" s="24" t="s">
        <v>591</v>
      </c>
      <c r="C6" t="str">
        <f>TRIM('Participations list'!P11)</f>
        <v/>
      </c>
      <c r="D6">
        <f>'Participations list'!B11</f>
        <v>0</v>
      </c>
      <c r="E6" t="str">
        <f>TRIM(CONCATENATE('Participations list'!D11," ",'Participations list'!E11))</f>
        <v/>
      </c>
      <c r="F6">
        <f>'Company Data'!$B$6</f>
        <v>0</v>
      </c>
      <c r="G6" s="11">
        <f>'Participations list'!O11</f>
        <v>0</v>
      </c>
      <c r="H6" t="str">
        <f>VLOOKUP('Participations list'!N11,Hulpblad!$D$2:$E$249,2,FALSE)</f>
        <v>NL</v>
      </c>
      <c r="I6" t="str">
        <f>CONCATENATE('Participations list'!J11," ",'Participations list'!K11)</f>
        <v xml:space="preserve"> </v>
      </c>
      <c r="J6">
        <f>'Participations list'!L11</f>
        <v>0</v>
      </c>
      <c r="K6">
        <f>'Participations list'!M11</f>
        <v>0</v>
      </c>
      <c r="L6" t="str">
        <f>IF(('Participations list'!F11&lt;&gt;""),IF('Participations list'!F11="m","Dhr.","Mevr."),"")</f>
        <v/>
      </c>
      <c r="M6">
        <f>'Participations list'!C11</f>
        <v>0</v>
      </c>
      <c r="N6" s="18">
        <f>'Participations list'!G11</f>
        <v>0</v>
      </c>
      <c r="O6">
        <f>'Participations list'!H11</f>
        <v>0</v>
      </c>
      <c r="P6" t="s">
        <v>325</v>
      </c>
      <c r="Q6" s="11">
        <f>'Participations list'!O11</f>
        <v>0</v>
      </c>
      <c r="R6">
        <f>'Company Data'!B$28</f>
        <v>0</v>
      </c>
      <c r="S6" t="s">
        <v>537</v>
      </c>
      <c r="T6">
        <f>'Company Data'!$B$12</f>
        <v>0</v>
      </c>
      <c r="U6">
        <f>'Company Data'!$B$7</f>
        <v>0</v>
      </c>
      <c r="V6">
        <f>'Company Data'!$B$8</f>
        <v>0</v>
      </c>
      <c r="W6" t="str">
        <f>IF('Participations list'!S11="","Nee","Ja")</f>
        <v>Nee</v>
      </c>
      <c r="X6" t="str">
        <f>IF('Participations list'!S11&lt;&gt;"",'Participations list'!S11,"")</f>
        <v/>
      </c>
      <c r="Y6">
        <f>'Company Data'!B$29</f>
        <v>0</v>
      </c>
      <c r="Z6">
        <f>'Company Data'!$B$9</f>
        <v>0</v>
      </c>
      <c r="AA6">
        <f>'Company Data'!$B$10</f>
        <v>0</v>
      </c>
      <c r="AB6" t="s">
        <v>538</v>
      </c>
      <c r="AC6">
        <f>'Company Data'!B$30</f>
        <v>0</v>
      </c>
      <c r="AD6">
        <f>'Company Data'!B$32</f>
        <v>0</v>
      </c>
      <c r="AE6">
        <f>'Company Data'!$B$6</f>
        <v>0</v>
      </c>
      <c r="AF6">
        <f>'Company Data'!$B$11</f>
        <v>0</v>
      </c>
      <c r="AG6" t="s">
        <v>693</v>
      </c>
      <c r="AH6">
        <f>'Participations list'!Q11</f>
        <v>0</v>
      </c>
      <c r="AI6">
        <f>'Participations list'!$P$5</f>
        <v>0</v>
      </c>
      <c r="AJ6">
        <v>1</v>
      </c>
      <c r="AK6">
        <f>'Participations list'!$R$5</f>
        <v>0</v>
      </c>
      <c r="AL6" t="str">
        <f>IF('Participations list'!R11="Nederlands","nl","en")</f>
        <v>en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</row>
    <row r="7" spans="1:54" x14ac:dyDescent="0.2">
      <c r="A7" t="str">
        <f t="shared" si="1"/>
        <v/>
      </c>
      <c r="B7" s="24" t="s">
        <v>591</v>
      </c>
      <c r="C7" t="str">
        <f>TRIM('Participations list'!P12)</f>
        <v/>
      </c>
      <c r="D7">
        <f>'Participations list'!B12</f>
        <v>0</v>
      </c>
      <c r="E7" t="str">
        <f>TRIM(CONCATENATE('Participations list'!D12," ",'Participations list'!E12))</f>
        <v/>
      </c>
      <c r="F7">
        <f>'Company Data'!$B$6</f>
        <v>0</v>
      </c>
      <c r="G7" s="11">
        <f>'Participations list'!O12</f>
        <v>0</v>
      </c>
      <c r="H7" t="str">
        <f>VLOOKUP('Participations list'!N12,Hulpblad!$D$2:$E$249,2,FALSE)</f>
        <v>NL</v>
      </c>
      <c r="I7" t="str">
        <f>CONCATENATE('Participations list'!J12," ",'Participations list'!K12)</f>
        <v xml:space="preserve"> </v>
      </c>
      <c r="J7">
        <f>'Participations list'!L12</f>
        <v>0</v>
      </c>
      <c r="K7">
        <f>'Participations list'!M12</f>
        <v>0</v>
      </c>
      <c r="L7" t="str">
        <f>IF(('Participations list'!F12&lt;&gt;""),IF('Participations list'!F12="m","Dhr.","Mevr."),"")</f>
        <v/>
      </c>
      <c r="M7">
        <f>'Participations list'!C12</f>
        <v>0</v>
      </c>
      <c r="N7" s="18">
        <f>'Participations list'!G12</f>
        <v>0</v>
      </c>
      <c r="O7">
        <f>'Participations list'!H12</f>
        <v>0</v>
      </c>
      <c r="P7" t="s">
        <v>325</v>
      </c>
      <c r="Q7" s="11">
        <f>'Participations list'!O12</f>
        <v>0</v>
      </c>
      <c r="R7">
        <f>'Company Data'!B$28</f>
        <v>0</v>
      </c>
      <c r="S7" t="s">
        <v>537</v>
      </c>
      <c r="T7">
        <f>'Company Data'!$B$12</f>
        <v>0</v>
      </c>
      <c r="U7">
        <f>'Company Data'!$B$7</f>
        <v>0</v>
      </c>
      <c r="V7">
        <f>'Company Data'!$B$8</f>
        <v>0</v>
      </c>
      <c r="W7" t="str">
        <f>IF('Participations list'!S12="","Nee","Ja")</f>
        <v>Nee</v>
      </c>
      <c r="X7" t="str">
        <f>IF('Participations list'!S12&lt;&gt;"",'Participations list'!S12,"")</f>
        <v/>
      </c>
      <c r="Y7">
        <f>'Company Data'!B$29</f>
        <v>0</v>
      </c>
      <c r="Z7">
        <f>'Company Data'!$B$9</f>
        <v>0</v>
      </c>
      <c r="AA7">
        <f>'Company Data'!$B$10</f>
        <v>0</v>
      </c>
      <c r="AB7" t="s">
        <v>538</v>
      </c>
      <c r="AC7">
        <f>'Company Data'!B$30</f>
        <v>0</v>
      </c>
      <c r="AD7">
        <f>'Company Data'!B$32</f>
        <v>0</v>
      </c>
      <c r="AE7">
        <f>'Company Data'!$B$6</f>
        <v>0</v>
      </c>
      <c r="AF7">
        <f>'Company Data'!$B$11</f>
        <v>0</v>
      </c>
      <c r="AG7" t="s">
        <v>693</v>
      </c>
      <c r="AH7">
        <f>'Participations list'!Q12</f>
        <v>0</v>
      </c>
      <c r="AI7">
        <f>'Participations list'!$P$5</f>
        <v>0</v>
      </c>
      <c r="AJ7">
        <v>1</v>
      </c>
      <c r="AK7">
        <f>'Participations list'!$R$5</f>
        <v>0</v>
      </c>
      <c r="AL7" t="str">
        <f>IF('Participations list'!R12="Nederlands","nl","en")</f>
        <v>en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</row>
    <row r="8" spans="1:54" x14ac:dyDescent="0.2">
      <c r="A8" t="str">
        <f t="shared" ref="A8:A31" si="2">TRIM(LOWER(C8))</f>
        <v/>
      </c>
      <c r="B8" s="24" t="s">
        <v>591</v>
      </c>
      <c r="C8" t="str">
        <f>TRIM('Participations list'!P13)</f>
        <v/>
      </c>
      <c r="D8">
        <f>'Participations list'!B13</f>
        <v>0</v>
      </c>
      <c r="E8" t="str">
        <f>TRIM(CONCATENATE('Participations list'!D13," ",'Participations list'!E13))</f>
        <v/>
      </c>
      <c r="F8">
        <f>'Company Data'!$B$6</f>
        <v>0</v>
      </c>
      <c r="G8" s="11">
        <f>'Participations list'!O13</f>
        <v>0</v>
      </c>
      <c r="H8" t="str">
        <f>VLOOKUP('Participations list'!N13,Hulpblad!$D$2:$E$249,2,FALSE)</f>
        <v>NL</v>
      </c>
      <c r="I8" t="str">
        <f>CONCATENATE('Participations list'!J13," ",'Participations list'!K13)</f>
        <v xml:space="preserve"> </v>
      </c>
      <c r="J8">
        <f>'Participations list'!L13</f>
        <v>0</v>
      </c>
      <c r="K8">
        <f>'Participations list'!M13</f>
        <v>0</v>
      </c>
      <c r="L8" t="str">
        <f>IF(('Participations list'!F13&lt;&gt;""),IF('Participations list'!F13="m","Dhr.","Mevr."),"")</f>
        <v/>
      </c>
      <c r="M8">
        <f>'Participations list'!C13</f>
        <v>0</v>
      </c>
      <c r="N8" s="18">
        <f>'Participations list'!G13</f>
        <v>0</v>
      </c>
      <c r="O8">
        <f>'Participations list'!H13</f>
        <v>0</v>
      </c>
      <c r="P8" t="s">
        <v>325</v>
      </c>
      <c r="Q8" s="11">
        <f>'Participations list'!O13</f>
        <v>0</v>
      </c>
      <c r="R8">
        <f>'Company Data'!B$28</f>
        <v>0</v>
      </c>
      <c r="S8" t="s">
        <v>537</v>
      </c>
      <c r="T8">
        <f>'Company Data'!$B$12</f>
        <v>0</v>
      </c>
      <c r="U8">
        <f>'Company Data'!$B$7</f>
        <v>0</v>
      </c>
      <c r="V8">
        <f>'Company Data'!$B$8</f>
        <v>0</v>
      </c>
      <c r="W8" t="str">
        <f>IF('Participations list'!S13="","Nee","Ja")</f>
        <v>Nee</v>
      </c>
      <c r="X8" t="str">
        <f>IF('Participations list'!S13&lt;&gt;"",'Participations list'!S13,"")</f>
        <v/>
      </c>
      <c r="Y8">
        <f>'Company Data'!B$29</f>
        <v>0</v>
      </c>
      <c r="Z8">
        <f>'Company Data'!$B$9</f>
        <v>0</v>
      </c>
      <c r="AA8">
        <f>'Company Data'!$B$10</f>
        <v>0</v>
      </c>
      <c r="AB8" t="s">
        <v>538</v>
      </c>
      <c r="AC8">
        <f>'Company Data'!B$30</f>
        <v>0</v>
      </c>
      <c r="AD8">
        <f>'Company Data'!B$32</f>
        <v>0</v>
      </c>
      <c r="AE8">
        <f>'Company Data'!$B$6</f>
        <v>0</v>
      </c>
      <c r="AF8">
        <f>'Company Data'!$B$11</f>
        <v>0</v>
      </c>
      <c r="AG8" t="s">
        <v>693</v>
      </c>
      <c r="AH8">
        <f>'Participations list'!Q13</f>
        <v>0</v>
      </c>
      <c r="AI8">
        <f>'Participations list'!$P$5</f>
        <v>0</v>
      </c>
      <c r="AJ8">
        <v>1</v>
      </c>
      <c r="AK8">
        <f>'Participations list'!$R$5</f>
        <v>0</v>
      </c>
      <c r="AL8" t="str">
        <f>IF('Participations list'!R13="Nederlands","nl","en")</f>
        <v>en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</row>
    <row r="9" spans="1:54" x14ac:dyDescent="0.2">
      <c r="A9" t="str">
        <f t="shared" si="2"/>
        <v/>
      </c>
      <c r="B9" s="24" t="s">
        <v>591</v>
      </c>
      <c r="C9" t="str">
        <f>TRIM('Participations list'!P14)</f>
        <v/>
      </c>
      <c r="D9">
        <f>'Participations list'!B14</f>
        <v>0</v>
      </c>
      <c r="E9" t="str">
        <f>TRIM(CONCATENATE('Participations list'!D14," ",'Participations list'!E14))</f>
        <v/>
      </c>
      <c r="F9">
        <f>'Company Data'!$B$6</f>
        <v>0</v>
      </c>
      <c r="G9" s="11">
        <f>'Participations list'!O14</f>
        <v>0</v>
      </c>
      <c r="H9" t="str">
        <f>VLOOKUP('Participations list'!N14,Hulpblad!$D$2:$E$249,2,FALSE)</f>
        <v>NL</v>
      </c>
      <c r="I9" t="str">
        <f>CONCATENATE('Participations list'!J14," ",'Participations list'!K14)</f>
        <v xml:space="preserve"> </v>
      </c>
      <c r="J9">
        <f>'Participations list'!L14</f>
        <v>0</v>
      </c>
      <c r="K9">
        <f>'Participations list'!M14</f>
        <v>0</v>
      </c>
      <c r="L9" t="str">
        <f>IF(('Participations list'!F14&lt;&gt;""),IF('Participations list'!F14="m","Dhr.","Mevr."),"")</f>
        <v/>
      </c>
      <c r="M9">
        <f>'Participations list'!C14</f>
        <v>0</v>
      </c>
      <c r="N9" s="18">
        <f>'Participations list'!G14</f>
        <v>0</v>
      </c>
      <c r="O9">
        <f>'Participations list'!H14</f>
        <v>0</v>
      </c>
      <c r="P9" t="s">
        <v>325</v>
      </c>
      <c r="Q9" s="11">
        <f>'Participations list'!O14</f>
        <v>0</v>
      </c>
      <c r="R9">
        <f>'Company Data'!B$28</f>
        <v>0</v>
      </c>
      <c r="S9" t="s">
        <v>537</v>
      </c>
      <c r="T9">
        <f>'Company Data'!$B$12</f>
        <v>0</v>
      </c>
      <c r="U9">
        <f>'Company Data'!$B$7</f>
        <v>0</v>
      </c>
      <c r="V9">
        <f>'Company Data'!$B$8</f>
        <v>0</v>
      </c>
      <c r="W9" t="str">
        <f>IF('Participations list'!S14="","Nee","Ja")</f>
        <v>Nee</v>
      </c>
      <c r="X9" t="str">
        <f>IF('Participations list'!S14&lt;&gt;"",'Participations list'!S14,"")</f>
        <v/>
      </c>
      <c r="Y9">
        <f>'Company Data'!B$29</f>
        <v>0</v>
      </c>
      <c r="Z9">
        <f>'Company Data'!$B$9</f>
        <v>0</v>
      </c>
      <c r="AA9">
        <f>'Company Data'!$B$10</f>
        <v>0</v>
      </c>
      <c r="AB9" t="s">
        <v>538</v>
      </c>
      <c r="AC9">
        <f>'Company Data'!B$30</f>
        <v>0</v>
      </c>
      <c r="AD9">
        <f>'Company Data'!B$32</f>
        <v>0</v>
      </c>
      <c r="AE9">
        <f>'Company Data'!$B$6</f>
        <v>0</v>
      </c>
      <c r="AF9">
        <f>'Company Data'!$B$11</f>
        <v>0</v>
      </c>
      <c r="AG9" t="s">
        <v>693</v>
      </c>
      <c r="AH9">
        <f>'Participations list'!Q14</f>
        <v>0</v>
      </c>
      <c r="AI9">
        <f>'Participations list'!$P$5</f>
        <v>0</v>
      </c>
      <c r="AJ9">
        <v>1</v>
      </c>
      <c r="AK9">
        <f>'Participations list'!$R$5</f>
        <v>0</v>
      </c>
      <c r="AL9" t="str">
        <f>IF('Participations list'!R14="Nederlands","nl","en")</f>
        <v>en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</row>
    <row r="10" spans="1:54" x14ac:dyDescent="0.2">
      <c r="A10" t="str">
        <f t="shared" si="2"/>
        <v/>
      </c>
      <c r="B10" s="24" t="s">
        <v>591</v>
      </c>
      <c r="C10" t="str">
        <f>TRIM('Participations list'!P15)</f>
        <v/>
      </c>
      <c r="D10">
        <f>'Participations list'!B15</f>
        <v>0</v>
      </c>
      <c r="E10" t="str">
        <f>TRIM(CONCATENATE('Participations list'!D15," ",'Participations list'!E15))</f>
        <v/>
      </c>
      <c r="F10">
        <f>'Company Data'!$B$6</f>
        <v>0</v>
      </c>
      <c r="G10" s="11">
        <f>'Participations list'!O15</f>
        <v>0</v>
      </c>
      <c r="H10" t="str">
        <f>VLOOKUP('Participations list'!N15,Hulpblad!$D$2:$E$249,2,FALSE)</f>
        <v>NL</v>
      </c>
      <c r="I10" t="str">
        <f>CONCATENATE('Participations list'!J15," ",'Participations list'!K15)</f>
        <v xml:space="preserve"> </v>
      </c>
      <c r="J10">
        <f>'Participations list'!L15</f>
        <v>0</v>
      </c>
      <c r="K10">
        <f>'Participations list'!M15</f>
        <v>0</v>
      </c>
      <c r="L10" t="str">
        <f>IF(('Participations list'!F15&lt;&gt;""),IF('Participations list'!F15="m","Dhr.","Mevr."),"")</f>
        <v/>
      </c>
      <c r="M10">
        <f>'Participations list'!C15</f>
        <v>0</v>
      </c>
      <c r="N10" s="18">
        <f>'Participations list'!G15</f>
        <v>0</v>
      </c>
      <c r="O10">
        <f>'Participations list'!H15</f>
        <v>0</v>
      </c>
      <c r="P10" t="s">
        <v>325</v>
      </c>
      <c r="Q10" s="11">
        <f>'Participations list'!O15</f>
        <v>0</v>
      </c>
      <c r="R10">
        <f>'Company Data'!B$28</f>
        <v>0</v>
      </c>
      <c r="S10" t="s">
        <v>537</v>
      </c>
      <c r="T10">
        <f>'Company Data'!$B$12</f>
        <v>0</v>
      </c>
      <c r="U10">
        <f>'Company Data'!$B$7</f>
        <v>0</v>
      </c>
      <c r="V10">
        <f>'Company Data'!$B$8</f>
        <v>0</v>
      </c>
      <c r="W10" t="str">
        <f>IF('Participations list'!S15="","Nee","Ja")</f>
        <v>Nee</v>
      </c>
      <c r="X10" t="str">
        <f>IF('Participations list'!S15&lt;&gt;"",'Participations list'!S15,"")</f>
        <v/>
      </c>
      <c r="Y10">
        <f>'Company Data'!B$29</f>
        <v>0</v>
      </c>
      <c r="Z10">
        <f>'Company Data'!$B$9</f>
        <v>0</v>
      </c>
      <c r="AA10">
        <f>'Company Data'!$B$10</f>
        <v>0</v>
      </c>
      <c r="AB10" t="s">
        <v>538</v>
      </c>
      <c r="AC10">
        <f>'Company Data'!B$30</f>
        <v>0</v>
      </c>
      <c r="AD10">
        <f>'Company Data'!B$32</f>
        <v>0</v>
      </c>
      <c r="AE10">
        <f>'Company Data'!$B$6</f>
        <v>0</v>
      </c>
      <c r="AF10">
        <f>'Company Data'!$B$11</f>
        <v>0</v>
      </c>
      <c r="AG10" t="s">
        <v>693</v>
      </c>
      <c r="AH10">
        <f>'Participations list'!Q15</f>
        <v>0</v>
      </c>
      <c r="AI10">
        <f>'Participations list'!$P$5</f>
        <v>0</v>
      </c>
      <c r="AJ10">
        <v>1</v>
      </c>
      <c r="AK10">
        <f>'Participations list'!$R$5</f>
        <v>0</v>
      </c>
      <c r="AL10" t="str">
        <f>IF('Participations list'!R15="Nederlands","nl","en")</f>
        <v>en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</row>
    <row r="11" spans="1:54" x14ac:dyDescent="0.2">
      <c r="A11" t="str">
        <f t="shared" si="2"/>
        <v/>
      </c>
      <c r="B11" s="24" t="s">
        <v>591</v>
      </c>
      <c r="C11" t="str">
        <f>TRIM('Participations list'!P16)</f>
        <v/>
      </c>
      <c r="D11">
        <f>'Participations list'!B16</f>
        <v>0</v>
      </c>
      <c r="E11" t="str">
        <f>TRIM(CONCATENATE('Participations list'!D16," ",'Participations list'!E16))</f>
        <v/>
      </c>
      <c r="F11">
        <f>'Company Data'!$B$6</f>
        <v>0</v>
      </c>
      <c r="G11" s="11">
        <f>'Participations list'!O16</f>
        <v>0</v>
      </c>
      <c r="H11" t="str">
        <f>VLOOKUP('Participations list'!N16,Hulpblad!$D$2:$E$249,2,FALSE)</f>
        <v>NL</v>
      </c>
      <c r="I11" t="str">
        <f>CONCATENATE('Participations list'!J16," ",'Participations list'!K16)</f>
        <v xml:space="preserve"> </v>
      </c>
      <c r="J11">
        <f>'Participations list'!L16</f>
        <v>0</v>
      </c>
      <c r="K11">
        <f>'Participations list'!M16</f>
        <v>0</v>
      </c>
      <c r="L11" t="str">
        <f>IF(('Participations list'!F16&lt;&gt;""),IF('Participations list'!F16="m","Dhr.","Mevr."),"")</f>
        <v/>
      </c>
      <c r="M11">
        <f>'Participations list'!C16</f>
        <v>0</v>
      </c>
      <c r="N11" s="18">
        <f>'Participations list'!G16</f>
        <v>0</v>
      </c>
      <c r="O11">
        <f>'Participations list'!H16</f>
        <v>0</v>
      </c>
      <c r="P11" t="s">
        <v>325</v>
      </c>
      <c r="Q11" s="11">
        <f>'Participations list'!O16</f>
        <v>0</v>
      </c>
      <c r="R11">
        <f>'Company Data'!B$28</f>
        <v>0</v>
      </c>
      <c r="S11" t="s">
        <v>537</v>
      </c>
      <c r="T11">
        <f>'Company Data'!$B$12</f>
        <v>0</v>
      </c>
      <c r="U11">
        <f>'Company Data'!$B$7</f>
        <v>0</v>
      </c>
      <c r="V11">
        <f>'Company Data'!$B$8</f>
        <v>0</v>
      </c>
      <c r="W11" t="str">
        <f>IF('Participations list'!S16="","Nee","Ja")</f>
        <v>Nee</v>
      </c>
      <c r="X11" t="str">
        <f>IF('Participations list'!S16&lt;&gt;"",'Participations list'!S16,"")</f>
        <v/>
      </c>
      <c r="Y11">
        <f>'Company Data'!B$29</f>
        <v>0</v>
      </c>
      <c r="Z11">
        <f>'Company Data'!$B$9</f>
        <v>0</v>
      </c>
      <c r="AA11">
        <f>'Company Data'!$B$10</f>
        <v>0</v>
      </c>
      <c r="AB11" t="s">
        <v>538</v>
      </c>
      <c r="AC11">
        <f>'Company Data'!B$30</f>
        <v>0</v>
      </c>
      <c r="AD11">
        <f>'Company Data'!B$32</f>
        <v>0</v>
      </c>
      <c r="AE11">
        <f>'Company Data'!$B$6</f>
        <v>0</v>
      </c>
      <c r="AF11">
        <f>'Company Data'!$B$11</f>
        <v>0</v>
      </c>
      <c r="AG11" t="s">
        <v>693</v>
      </c>
      <c r="AH11">
        <f>'Participations list'!Q16</f>
        <v>0</v>
      </c>
      <c r="AI11">
        <f>'Participations list'!$P$5</f>
        <v>0</v>
      </c>
      <c r="AJ11">
        <v>1</v>
      </c>
      <c r="AK11">
        <f>'Participations list'!$R$5</f>
        <v>0</v>
      </c>
      <c r="AL11" t="str">
        <f>IF('Participations list'!R16="Nederlands","nl","en")</f>
        <v>en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</row>
    <row r="12" spans="1:54" x14ac:dyDescent="0.2">
      <c r="A12" t="str">
        <f t="shared" si="2"/>
        <v/>
      </c>
      <c r="B12" s="24" t="s">
        <v>591</v>
      </c>
      <c r="C12" t="str">
        <f>TRIM('Participations list'!P17)</f>
        <v/>
      </c>
      <c r="D12">
        <f>'Participations list'!B17</f>
        <v>0</v>
      </c>
      <c r="E12" t="str">
        <f>TRIM(CONCATENATE('Participations list'!D17," ",'Participations list'!E17))</f>
        <v/>
      </c>
      <c r="F12">
        <f>'Company Data'!$B$6</f>
        <v>0</v>
      </c>
      <c r="G12" s="11">
        <f>'Participations list'!O17</f>
        <v>0</v>
      </c>
      <c r="H12" t="str">
        <f>VLOOKUP('Participations list'!N17,Hulpblad!$D$2:$E$249,2,FALSE)</f>
        <v>NL</v>
      </c>
      <c r="I12" t="str">
        <f>CONCATENATE('Participations list'!J17," ",'Participations list'!K17)</f>
        <v xml:space="preserve"> </v>
      </c>
      <c r="J12">
        <f>'Participations list'!L17</f>
        <v>0</v>
      </c>
      <c r="K12">
        <f>'Participations list'!M17</f>
        <v>0</v>
      </c>
      <c r="L12" t="str">
        <f>IF(('Participations list'!F17&lt;&gt;""),IF('Participations list'!F17="m","Dhr.","Mevr."),"")</f>
        <v/>
      </c>
      <c r="M12">
        <f>'Participations list'!C17</f>
        <v>0</v>
      </c>
      <c r="N12" s="18">
        <f>'Participations list'!G17</f>
        <v>0</v>
      </c>
      <c r="O12">
        <f>'Participations list'!H17</f>
        <v>0</v>
      </c>
      <c r="P12" t="s">
        <v>325</v>
      </c>
      <c r="Q12" s="11">
        <f>'Participations list'!O17</f>
        <v>0</v>
      </c>
      <c r="R12">
        <f>'Company Data'!B$28</f>
        <v>0</v>
      </c>
      <c r="S12" t="s">
        <v>537</v>
      </c>
      <c r="T12">
        <f>'Company Data'!$B$12</f>
        <v>0</v>
      </c>
      <c r="U12">
        <f>'Company Data'!$B$7</f>
        <v>0</v>
      </c>
      <c r="V12">
        <f>'Company Data'!$B$8</f>
        <v>0</v>
      </c>
      <c r="W12" t="str">
        <f>IF('Participations list'!S17="","Nee","Ja")</f>
        <v>Nee</v>
      </c>
      <c r="X12" t="str">
        <f>IF('Participations list'!S17&lt;&gt;"",'Participations list'!S17,"")</f>
        <v/>
      </c>
      <c r="Y12">
        <f>'Company Data'!B$29</f>
        <v>0</v>
      </c>
      <c r="Z12">
        <f>'Company Data'!$B$9</f>
        <v>0</v>
      </c>
      <c r="AA12">
        <f>'Company Data'!$B$10</f>
        <v>0</v>
      </c>
      <c r="AB12" t="s">
        <v>538</v>
      </c>
      <c r="AC12">
        <f>'Company Data'!B$30</f>
        <v>0</v>
      </c>
      <c r="AD12">
        <f>'Company Data'!B$32</f>
        <v>0</v>
      </c>
      <c r="AE12">
        <f>'Company Data'!$B$6</f>
        <v>0</v>
      </c>
      <c r="AF12">
        <f>'Company Data'!$B$11</f>
        <v>0</v>
      </c>
      <c r="AG12" t="s">
        <v>693</v>
      </c>
      <c r="AH12">
        <f>'Participations list'!Q17</f>
        <v>0</v>
      </c>
      <c r="AI12">
        <f>'Participations list'!$P$5</f>
        <v>0</v>
      </c>
      <c r="AJ12">
        <v>1</v>
      </c>
      <c r="AK12">
        <f>'Participations list'!$R$5</f>
        <v>0</v>
      </c>
      <c r="AL12" t="str">
        <f>IF('Participations list'!R17="Nederlands","nl","en")</f>
        <v>en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</row>
    <row r="13" spans="1:54" x14ac:dyDescent="0.2">
      <c r="A13" t="str">
        <f t="shared" si="2"/>
        <v/>
      </c>
      <c r="B13" s="24" t="s">
        <v>591</v>
      </c>
      <c r="C13" t="str">
        <f>TRIM('Participations list'!P18)</f>
        <v/>
      </c>
      <c r="D13">
        <f>'Participations list'!B18</f>
        <v>0</v>
      </c>
      <c r="E13" t="str">
        <f>TRIM(CONCATENATE('Participations list'!D18," ",'Participations list'!E18))</f>
        <v/>
      </c>
      <c r="F13">
        <f>'Company Data'!$B$6</f>
        <v>0</v>
      </c>
      <c r="G13" s="11">
        <f>'Participations list'!O18</f>
        <v>0</v>
      </c>
      <c r="H13" t="str">
        <f>VLOOKUP('Participations list'!N18,Hulpblad!$D$2:$E$249,2,FALSE)</f>
        <v>NL</v>
      </c>
      <c r="I13" t="str">
        <f>CONCATENATE('Participations list'!J18," ",'Participations list'!K18)</f>
        <v xml:space="preserve"> </v>
      </c>
      <c r="J13">
        <f>'Participations list'!L18</f>
        <v>0</v>
      </c>
      <c r="K13">
        <f>'Participations list'!M18</f>
        <v>0</v>
      </c>
      <c r="L13" t="str">
        <f>IF(('Participations list'!F18&lt;&gt;""),IF('Participations list'!F18="m","Dhr.","Mevr."),"")</f>
        <v/>
      </c>
      <c r="M13">
        <f>'Participations list'!C18</f>
        <v>0</v>
      </c>
      <c r="N13" s="18">
        <f>'Participations list'!G18</f>
        <v>0</v>
      </c>
      <c r="O13">
        <f>'Participations list'!H18</f>
        <v>0</v>
      </c>
      <c r="P13" t="s">
        <v>325</v>
      </c>
      <c r="Q13" s="11">
        <f>'Participations list'!O18</f>
        <v>0</v>
      </c>
      <c r="R13">
        <f>'Company Data'!B$28</f>
        <v>0</v>
      </c>
      <c r="S13" t="s">
        <v>537</v>
      </c>
      <c r="T13">
        <f>'Company Data'!$B$12</f>
        <v>0</v>
      </c>
      <c r="U13">
        <f>'Company Data'!$B$7</f>
        <v>0</v>
      </c>
      <c r="V13">
        <f>'Company Data'!$B$8</f>
        <v>0</v>
      </c>
      <c r="W13" t="str">
        <f>IF('Participations list'!S18="","Nee","Ja")</f>
        <v>Nee</v>
      </c>
      <c r="X13" t="str">
        <f>IF('Participations list'!S18&lt;&gt;"",'Participations list'!S18,"")</f>
        <v/>
      </c>
      <c r="Y13">
        <f>'Company Data'!B$29</f>
        <v>0</v>
      </c>
      <c r="Z13">
        <f>'Company Data'!$B$9</f>
        <v>0</v>
      </c>
      <c r="AA13">
        <f>'Company Data'!$B$10</f>
        <v>0</v>
      </c>
      <c r="AB13" t="s">
        <v>538</v>
      </c>
      <c r="AC13">
        <f>'Company Data'!B$30</f>
        <v>0</v>
      </c>
      <c r="AD13">
        <f>'Company Data'!B$32</f>
        <v>0</v>
      </c>
      <c r="AE13">
        <f>'Company Data'!$B$6</f>
        <v>0</v>
      </c>
      <c r="AF13">
        <f>'Company Data'!$B$11</f>
        <v>0</v>
      </c>
      <c r="AG13" t="s">
        <v>693</v>
      </c>
      <c r="AH13">
        <f>'Participations list'!Q18</f>
        <v>0</v>
      </c>
      <c r="AI13">
        <f>'Participations list'!$P$5</f>
        <v>0</v>
      </c>
      <c r="AJ13">
        <v>1</v>
      </c>
      <c r="AK13">
        <f>'Participations list'!$R$5</f>
        <v>0</v>
      </c>
      <c r="AL13" t="str">
        <f>IF('Participations list'!R18="Nederlands","nl","en")</f>
        <v>en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</row>
    <row r="14" spans="1:54" x14ac:dyDescent="0.2">
      <c r="A14" t="str">
        <f t="shared" si="2"/>
        <v/>
      </c>
      <c r="B14" s="24" t="s">
        <v>591</v>
      </c>
      <c r="C14" t="str">
        <f>TRIM('Participations list'!P19)</f>
        <v/>
      </c>
      <c r="D14">
        <f>'Participations list'!B19</f>
        <v>0</v>
      </c>
      <c r="E14" t="str">
        <f>TRIM(CONCATENATE('Participations list'!D19," ",'Participations list'!E19))</f>
        <v/>
      </c>
      <c r="F14">
        <f>'Company Data'!$B$6</f>
        <v>0</v>
      </c>
      <c r="G14" s="11">
        <f>'Participations list'!O19</f>
        <v>0</v>
      </c>
      <c r="H14" t="str">
        <f>VLOOKUP('Participations list'!N19,Hulpblad!$D$2:$E$249,2,FALSE)</f>
        <v>NL</v>
      </c>
      <c r="I14" t="str">
        <f>CONCATENATE('Participations list'!J19," ",'Participations list'!K19)</f>
        <v xml:space="preserve"> </v>
      </c>
      <c r="J14">
        <f>'Participations list'!L19</f>
        <v>0</v>
      </c>
      <c r="K14">
        <f>'Participations list'!M19</f>
        <v>0</v>
      </c>
      <c r="L14" t="str">
        <f>IF(('Participations list'!F19&lt;&gt;""),IF('Participations list'!F19="m","Dhr.","Mevr."),"")</f>
        <v/>
      </c>
      <c r="M14">
        <f>'Participations list'!C19</f>
        <v>0</v>
      </c>
      <c r="N14" s="18">
        <f>'Participations list'!G19</f>
        <v>0</v>
      </c>
      <c r="O14">
        <f>'Participations list'!H19</f>
        <v>0</v>
      </c>
      <c r="P14" t="s">
        <v>325</v>
      </c>
      <c r="Q14" s="11">
        <f>'Participations list'!O19</f>
        <v>0</v>
      </c>
      <c r="R14">
        <f>'Company Data'!B$28</f>
        <v>0</v>
      </c>
      <c r="S14" t="s">
        <v>537</v>
      </c>
      <c r="T14">
        <f>'Company Data'!$B$12</f>
        <v>0</v>
      </c>
      <c r="U14">
        <f>'Company Data'!$B$7</f>
        <v>0</v>
      </c>
      <c r="V14">
        <f>'Company Data'!$B$8</f>
        <v>0</v>
      </c>
      <c r="W14" t="str">
        <f>IF('Participations list'!S19="","Nee","Ja")</f>
        <v>Nee</v>
      </c>
      <c r="X14" t="str">
        <f>IF('Participations list'!S19&lt;&gt;"",'Participations list'!S19,"")</f>
        <v/>
      </c>
      <c r="Y14">
        <f>'Company Data'!B$29</f>
        <v>0</v>
      </c>
      <c r="Z14">
        <f>'Company Data'!$B$9</f>
        <v>0</v>
      </c>
      <c r="AA14">
        <f>'Company Data'!$B$10</f>
        <v>0</v>
      </c>
      <c r="AB14" t="s">
        <v>538</v>
      </c>
      <c r="AC14">
        <f>'Company Data'!B$30</f>
        <v>0</v>
      </c>
      <c r="AD14">
        <f>'Company Data'!B$32</f>
        <v>0</v>
      </c>
      <c r="AE14">
        <f>'Company Data'!$B$6</f>
        <v>0</v>
      </c>
      <c r="AF14">
        <f>'Company Data'!$B$11</f>
        <v>0</v>
      </c>
      <c r="AG14" t="s">
        <v>693</v>
      </c>
      <c r="AH14">
        <f>'Participations list'!Q19</f>
        <v>0</v>
      </c>
      <c r="AI14">
        <f>'Participations list'!$P$5</f>
        <v>0</v>
      </c>
      <c r="AJ14">
        <v>1</v>
      </c>
      <c r="AK14">
        <f>'Participations list'!$R$5</f>
        <v>0</v>
      </c>
      <c r="AL14" t="str">
        <f>IF('Participations list'!R19="Nederlands","nl","en")</f>
        <v>en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</row>
    <row r="15" spans="1:54" x14ac:dyDescent="0.2">
      <c r="A15" t="str">
        <f t="shared" si="2"/>
        <v/>
      </c>
      <c r="B15" s="24" t="s">
        <v>591</v>
      </c>
      <c r="C15" t="str">
        <f>TRIM('Participations list'!P20)</f>
        <v/>
      </c>
      <c r="D15">
        <f>'Participations list'!B20</f>
        <v>0</v>
      </c>
      <c r="E15" t="str">
        <f>TRIM(CONCATENATE('Participations list'!D20," ",'Participations list'!E20))</f>
        <v/>
      </c>
      <c r="F15">
        <f>'Company Data'!$B$6</f>
        <v>0</v>
      </c>
      <c r="G15" s="11">
        <f>'Participations list'!O20</f>
        <v>0</v>
      </c>
      <c r="H15" t="str">
        <f>VLOOKUP('Participations list'!N20,Hulpblad!$D$2:$E$249,2,FALSE)</f>
        <v>NL</v>
      </c>
      <c r="I15" t="str">
        <f>CONCATENATE('Participations list'!J20," ",'Participations list'!K20)</f>
        <v xml:space="preserve"> </v>
      </c>
      <c r="J15">
        <f>'Participations list'!L20</f>
        <v>0</v>
      </c>
      <c r="K15">
        <f>'Participations list'!M20</f>
        <v>0</v>
      </c>
      <c r="L15" t="str">
        <f>IF(('Participations list'!F20&lt;&gt;""),IF('Participations list'!F20="m","Dhr.","Mevr."),"")</f>
        <v/>
      </c>
      <c r="M15">
        <f>'Participations list'!C20</f>
        <v>0</v>
      </c>
      <c r="N15" s="18">
        <f>'Participations list'!G20</f>
        <v>0</v>
      </c>
      <c r="O15">
        <f>'Participations list'!H20</f>
        <v>0</v>
      </c>
      <c r="P15" t="s">
        <v>325</v>
      </c>
      <c r="Q15" s="11">
        <f>'Participations list'!O20</f>
        <v>0</v>
      </c>
      <c r="R15">
        <f>'Company Data'!B$28</f>
        <v>0</v>
      </c>
      <c r="S15" t="s">
        <v>537</v>
      </c>
      <c r="T15">
        <f>'Company Data'!$B$12</f>
        <v>0</v>
      </c>
      <c r="U15">
        <f>'Company Data'!$B$7</f>
        <v>0</v>
      </c>
      <c r="V15">
        <f>'Company Data'!$B$8</f>
        <v>0</v>
      </c>
      <c r="W15" t="str">
        <f>IF('Participations list'!S20="","Nee","Ja")</f>
        <v>Nee</v>
      </c>
      <c r="X15" t="str">
        <f>IF('Participations list'!S20&lt;&gt;"",'Participations list'!S20,"")</f>
        <v/>
      </c>
      <c r="Y15">
        <f>'Company Data'!B$29</f>
        <v>0</v>
      </c>
      <c r="Z15">
        <f>'Company Data'!$B$9</f>
        <v>0</v>
      </c>
      <c r="AA15">
        <f>'Company Data'!$B$10</f>
        <v>0</v>
      </c>
      <c r="AB15" t="s">
        <v>538</v>
      </c>
      <c r="AC15">
        <f>'Company Data'!B$30</f>
        <v>0</v>
      </c>
      <c r="AD15">
        <f>'Company Data'!B$32</f>
        <v>0</v>
      </c>
      <c r="AE15">
        <f>'Company Data'!$B$6</f>
        <v>0</v>
      </c>
      <c r="AF15">
        <f>'Company Data'!$B$11</f>
        <v>0</v>
      </c>
      <c r="AG15" t="s">
        <v>693</v>
      </c>
      <c r="AH15">
        <f>'Participations list'!Q20</f>
        <v>0</v>
      </c>
      <c r="AI15">
        <f>'Participations list'!$P$5</f>
        <v>0</v>
      </c>
      <c r="AJ15">
        <v>1</v>
      </c>
      <c r="AK15">
        <f>'Participations list'!$R$5</f>
        <v>0</v>
      </c>
      <c r="AL15" t="str">
        <f>IF('Participations list'!R20="Nederlands","nl","en")</f>
        <v>en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</row>
    <row r="16" spans="1:54" x14ac:dyDescent="0.2">
      <c r="A16" t="str">
        <f t="shared" si="2"/>
        <v/>
      </c>
      <c r="B16" s="24" t="s">
        <v>591</v>
      </c>
      <c r="C16" t="str">
        <f>TRIM('Participations list'!P21)</f>
        <v/>
      </c>
      <c r="D16">
        <f>'Participations list'!B21</f>
        <v>0</v>
      </c>
      <c r="E16" t="str">
        <f>TRIM(CONCATENATE('Participations list'!D21," ",'Participations list'!E21))</f>
        <v/>
      </c>
      <c r="F16">
        <f>'Company Data'!$B$6</f>
        <v>0</v>
      </c>
      <c r="G16" s="11">
        <f>'Participations list'!O21</f>
        <v>0</v>
      </c>
      <c r="H16" t="str">
        <f>VLOOKUP('Participations list'!N21,Hulpblad!$D$2:$E$249,2,FALSE)</f>
        <v>NL</v>
      </c>
      <c r="I16" t="str">
        <f>CONCATENATE('Participations list'!J21," ",'Participations list'!K21)</f>
        <v xml:space="preserve"> </v>
      </c>
      <c r="J16">
        <f>'Participations list'!L21</f>
        <v>0</v>
      </c>
      <c r="K16">
        <f>'Participations list'!M21</f>
        <v>0</v>
      </c>
      <c r="L16" t="str">
        <f>IF(('Participations list'!F21&lt;&gt;""),IF('Participations list'!F21="m","Dhr.","Mevr."),"")</f>
        <v/>
      </c>
      <c r="M16">
        <f>'Participations list'!C21</f>
        <v>0</v>
      </c>
      <c r="N16" s="18">
        <f>'Participations list'!G21</f>
        <v>0</v>
      </c>
      <c r="O16">
        <f>'Participations list'!H21</f>
        <v>0</v>
      </c>
      <c r="P16" t="s">
        <v>325</v>
      </c>
      <c r="Q16" s="11">
        <f>'Participations list'!O21</f>
        <v>0</v>
      </c>
      <c r="R16">
        <f>'Company Data'!B$28</f>
        <v>0</v>
      </c>
      <c r="S16" t="s">
        <v>537</v>
      </c>
      <c r="T16">
        <f>'Company Data'!$B$12</f>
        <v>0</v>
      </c>
      <c r="U16">
        <f>'Company Data'!$B$7</f>
        <v>0</v>
      </c>
      <c r="V16">
        <f>'Company Data'!$B$8</f>
        <v>0</v>
      </c>
      <c r="W16" t="str">
        <f>IF('Participations list'!S21="","Nee","Ja")</f>
        <v>Nee</v>
      </c>
      <c r="X16" t="str">
        <f>IF('Participations list'!S21&lt;&gt;"",'Participations list'!S21,"")</f>
        <v/>
      </c>
      <c r="Y16">
        <f>'Company Data'!B$29</f>
        <v>0</v>
      </c>
      <c r="Z16">
        <f>'Company Data'!$B$9</f>
        <v>0</v>
      </c>
      <c r="AA16">
        <f>'Company Data'!$B$10</f>
        <v>0</v>
      </c>
      <c r="AB16" t="s">
        <v>538</v>
      </c>
      <c r="AC16">
        <f>'Company Data'!B$30</f>
        <v>0</v>
      </c>
      <c r="AD16">
        <f>'Company Data'!B$32</f>
        <v>0</v>
      </c>
      <c r="AE16">
        <f>'Company Data'!$B$6</f>
        <v>0</v>
      </c>
      <c r="AF16">
        <f>'Company Data'!$B$11</f>
        <v>0</v>
      </c>
      <c r="AG16" t="s">
        <v>693</v>
      </c>
      <c r="AH16">
        <f>'Participations list'!Q21</f>
        <v>0</v>
      </c>
      <c r="AI16">
        <f>'Participations list'!$P$5</f>
        <v>0</v>
      </c>
      <c r="AJ16">
        <v>1</v>
      </c>
      <c r="AK16">
        <f>'Participations list'!$R$5</f>
        <v>0</v>
      </c>
      <c r="AL16" t="str">
        <f>IF('Participations list'!R21="Nederlands","nl","en")</f>
        <v>en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</row>
    <row r="17" spans="1:54" x14ac:dyDescent="0.2">
      <c r="A17" t="str">
        <f t="shared" si="2"/>
        <v/>
      </c>
      <c r="B17" s="24" t="s">
        <v>591</v>
      </c>
      <c r="C17" t="str">
        <f>TRIM('Participations list'!P22)</f>
        <v/>
      </c>
      <c r="D17">
        <f>'Participations list'!B22</f>
        <v>0</v>
      </c>
      <c r="E17" t="str">
        <f>TRIM(CONCATENATE('Participations list'!D22," ",'Participations list'!E22))</f>
        <v/>
      </c>
      <c r="F17">
        <f>'Company Data'!$B$6</f>
        <v>0</v>
      </c>
      <c r="G17" s="11">
        <f>'Participations list'!O22</f>
        <v>0</v>
      </c>
      <c r="H17" t="str">
        <f>VLOOKUP('Participations list'!N22,Hulpblad!$D$2:$E$249,2,FALSE)</f>
        <v>NL</v>
      </c>
      <c r="I17" t="str">
        <f>CONCATENATE('Participations list'!J22," ",'Participations list'!K22)</f>
        <v xml:space="preserve"> </v>
      </c>
      <c r="J17">
        <f>'Participations list'!L22</f>
        <v>0</v>
      </c>
      <c r="K17">
        <f>'Participations list'!M22</f>
        <v>0</v>
      </c>
      <c r="L17" t="str">
        <f>IF(('Participations list'!F22&lt;&gt;""),IF('Participations list'!F22="m","Dhr.","Mevr."),"")</f>
        <v/>
      </c>
      <c r="M17">
        <f>'Participations list'!C22</f>
        <v>0</v>
      </c>
      <c r="N17" s="18">
        <f>'Participations list'!G22</f>
        <v>0</v>
      </c>
      <c r="O17">
        <f>'Participations list'!H22</f>
        <v>0</v>
      </c>
      <c r="P17" t="s">
        <v>325</v>
      </c>
      <c r="Q17" s="11">
        <f>'Participations list'!O22</f>
        <v>0</v>
      </c>
      <c r="R17">
        <f>'Company Data'!B$28</f>
        <v>0</v>
      </c>
      <c r="S17" t="s">
        <v>537</v>
      </c>
      <c r="T17">
        <f>'Company Data'!$B$12</f>
        <v>0</v>
      </c>
      <c r="U17">
        <f>'Company Data'!$B$7</f>
        <v>0</v>
      </c>
      <c r="V17">
        <f>'Company Data'!$B$8</f>
        <v>0</v>
      </c>
      <c r="W17" t="str">
        <f>IF('Participations list'!S22="","Nee","Ja")</f>
        <v>Nee</v>
      </c>
      <c r="X17" t="str">
        <f>IF('Participations list'!S22&lt;&gt;"",'Participations list'!S22,"")</f>
        <v/>
      </c>
      <c r="Y17">
        <f>'Company Data'!B$29</f>
        <v>0</v>
      </c>
      <c r="Z17">
        <f>'Company Data'!$B$9</f>
        <v>0</v>
      </c>
      <c r="AA17">
        <f>'Company Data'!$B$10</f>
        <v>0</v>
      </c>
      <c r="AB17" t="s">
        <v>538</v>
      </c>
      <c r="AC17">
        <f>'Company Data'!B$30</f>
        <v>0</v>
      </c>
      <c r="AD17">
        <f>'Company Data'!B$32</f>
        <v>0</v>
      </c>
      <c r="AE17">
        <f>'Company Data'!$B$6</f>
        <v>0</v>
      </c>
      <c r="AF17">
        <f>'Company Data'!$B$11</f>
        <v>0</v>
      </c>
      <c r="AG17" t="s">
        <v>693</v>
      </c>
      <c r="AH17">
        <f>'Participations list'!Q22</f>
        <v>0</v>
      </c>
      <c r="AI17">
        <f>'Participations list'!$P$5</f>
        <v>0</v>
      </c>
      <c r="AJ17">
        <v>1</v>
      </c>
      <c r="AK17">
        <f>'Participations list'!$R$5</f>
        <v>0</v>
      </c>
      <c r="AL17" t="str">
        <f>IF('Participations list'!R22="Nederlands","nl","en")</f>
        <v>en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</row>
    <row r="18" spans="1:54" x14ac:dyDescent="0.2">
      <c r="A18" t="str">
        <f t="shared" si="2"/>
        <v/>
      </c>
      <c r="B18" s="24" t="s">
        <v>591</v>
      </c>
      <c r="C18" t="str">
        <f>TRIM('Participations list'!P23)</f>
        <v/>
      </c>
      <c r="D18">
        <f>'Participations list'!B23</f>
        <v>0</v>
      </c>
      <c r="E18" t="str">
        <f>TRIM(CONCATENATE('Participations list'!D23," ",'Participations list'!E23))</f>
        <v/>
      </c>
      <c r="F18">
        <f>'Company Data'!$B$6</f>
        <v>0</v>
      </c>
      <c r="G18" s="11">
        <f>'Participations list'!O23</f>
        <v>0</v>
      </c>
      <c r="H18" t="str">
        <f>VLOOKUP('Participations list'!N23,Hulpblad!$D$2:$E$249,2,FALSE)</f>
        <v>NL</v>
      </c>
      <c r="I18" t="str">
        <f>CONCATENATE('Participations list'!J23," ",'Participations list'!K23)</f>
        <v xml:space="preserve"> </v>
      </c>
      <c r="J18">
        <f>'Participations list'!L23</f>
        <v>0</v>
      </c>
      <c r="K18">
        <f>'Participations list'!M23</f>
        <v>0</v>
      </c>
      <c r="L18" t="str">
        <f>IF(('Participations list'!F23&lt;&gt;""),IF('Participations list'!F23="m","Dhr.","Mevr."),"")</f>
        <v/>
      </c>
      <c r="M18">
        <f>'Participations list'!C23</f>
        <v>0</v>
      </c>
      <c r="N18" s="18">
        <f>'Participations list'!G23</f>
        <v>0</v>
      </c>
      <c r="O18">
        <f>'Participations list'!H23</f>
        <v>0</v>
      </c>
      <c r="P18" t="s">
        <v>325</v>
      </c>
      <c r="Q18" s="11">
        <f>'Participations list'!O23</f>
        <v>0</v>
      </c>
      <c r="R18">
        <f>'Company Data'!B$28</f>
        <v>0</v>
      </c>
      <c r="S18" t="s">
        <v>537</v>
      </c>
      <c r="T18">
        <f>'Company Data'!$B$12</f>
        <v>0</v>
      </c>
      <c r="U18">
        <f>'Company Data'!$B$7</f>
        <v>0</v>
      </c>
      <c r="V18">
        <f>'Company Data'!$B$8</f>
        <v>0</v>
      </c>
      <c r="W18" t="str">
        <f>IF('Participations list'!S23="","Nee","Ja")</f>
        <v>Nee</v>
      </c>
      <c r="X18" t="str">
        <f>IF('Participations list'!S23&lt;&gt;"",'Participations list'!S23,"")</f>
        <v/>
      </c>
      <c r="Y18">
        <f>'Company Data'!B$29</f>
        <v>0</v>
      </c>
      <c r="Z18">
        <f>'Company Data'!$B$9</f>
        <v>0</v>
      </c>
      <c r="AA18">
        <f>'Company Data'!$B$10</f>
        <v>0</v>
      </c>
      <c r="AB18" t="s">
        <v>538</v>
      </c>
      <c r="AC18">
        <f>'Company Data'!B$30</f>
        <v>0</v>
      </c>
      <c r="AD18">
        <f>'Company Data'!B$32</f>
        <v>0</v>
      </c>
      <c r="AE18">
        <f>'Company Data'!$B$6</f>
        <v>0</v>
      </c>
      <c r="AF18">
        <f>'Company Data'!$B$11</f>
        <v>0</v>
      </c>
      <c r="AG18" t="s">
        <v>693</v>
      </c>
      <c r="AH18">
        <f>'Participations list'!Q23</f>
        <v>0</v>
      </c>
      <c r="AI18">
        <f>'Participations list'!$P$5</f>
        <v>0</v>
      </c>
      <c r="AJ18">
        <v>1</v>
      </c>
      <c r="AK18">
        <f>'Participations list'!$R$5</f>
        <v>0</v>
      </c>
      <c r="AL18" t="str">
        <f>IF('Participations list'!R23="Nederlands","nl","en")</f>
        <v>en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</row>
    <row r="19" spans="1:54" x14ac:dyDescent="0.2">
      <c r="A19" t="str">
        <f t="shared" si="2"/>
        <v/>
      </c>
      <c r="B19" s="24" t="s">
        <v>591</v>
      </c>
      <c r="C19" t="str">
        <f>TRIM('Participations list'!P24)</f>
        <v/>
      </c>
      <c r="D19">
        <f>'Participations list'!B24</f>
        <v>0</v>
      </c>
      <c r="E19" t="str">
        <f>TRIM(CONCATENATE('Participations list'!D24," ",'Participations list'!E24))</f>
        <v/>
      </c>
      <c r="F19">
        <f>'Company Data'!$B$6</f>
        <v>0</v>
      </c>
      <c r="G19" s="11">
        <f>'Participations list'!O24</f>
        <v>0</v>
      </c>
      <c r="H19" t="str">
        <f>VLOOKUP('Participations list'!N24,Hulpblad!$D$2:$E$249,2,FALSE)</f>
        <v>NL</v>
      </c>
      <c r="I19" t="str">
        <f>CONCATENATE('Participations list'!J24," ",'Participations list'!K24)</f>
        <v xml:space="preserve"> </v>
      </c>
      <c r="J19">
        <f>'Participations list'!L24</f>
        <v>0</v>
      </c>
      <c r="K19">
        <f>'Participations list'!M24</f>
        <v>0</v>
      </c>
      <c r="L19" t="str">
        <f>IF(('Participations list'!F24&lt;&gt;""),IF('Participations list'!F24="m","Dhr.","Mevr."),"")</f>
        <v/>
      </c>
      <c r="M19">
        <f>'Participations list'!C24</f>
        <v>0</v>
      </c>
      <c r="N19" s="18">
        <f>'Participations list'!G24</f>
        <v>0</v>
      </c>
      <c r="O19">
        <f>'Participations list'!H24</f>
        <v>0</v>
      </c>
      <c r="P19" t="s">
        <v>325</v>
      </c>
      <c r="Q19" s="11">
        <f>'Participations list'!O24</f>
        <v>0</v>
      </c>
      <c r="R19">
        <f>'Company Data'!B$28</f>
        <v>0</v>
      </c>
      <c r="S19" t="s">
        <v>537</v>
      </c>
      <c r="T19">
        <f>'Company Data'!$B$12</f>
        <v>0</v>
      </c>
      <c r="U19">
        <f>'Company Data'!$B$7</f>
        <v>0</v>
      </c>
      <c r="V19">
        <f>'Company Data'!$B$8</f>
        <v>0</v>
      </c>
      <c r="W19" t="str">
        <f>IF('Participations list'!S24="","Nee","Ja")</f>
        <v>Nee</v>
      </c>
      <c r="X19" t="str">
        <f>IF('Participations list'!S24&lt;&gt;"",'Participations list'!S24,"")</f>
        <v/>
      </c>
      <c r="Y19">
        <f>'Company Data'!B$29</f>
        <v>0</v>
      </c>
      <c r="Z19">
        <f>'Company Data'!$B$9</f>
        <v>0</v>
      </c>
      <c r="AA19">
        <f>'Company Data'!$B$10</f>
        <v>0</v>
      </c>
      <c r="AB19" t="s">
        <v>538</v>
      </c>
      <c r="AC19">
        <f>'Company Data'!B$30</f>
        <v>0</v>
      </c>
      <c r="AD19">
        <f>'Company Data'!B$32</f>
        <v>0</v>
      </c>
      <c r="AE19">
        <f>'Company Data'!$B$6</f>
        <v>0</v>
      </c>
      <c r="AF19">
        <f>'Company Data'!$B$11</f>
        <v>0</v>
      </c>
      <c r="AG19" t="s">
        <v>693</v>
      </c>
      <c r="AH19">
        <f>'Participations list'!Q24</f>
        <v>0</v>
      </c>
      <c r="AI19">
        <f>'Participations list'!$P$5</f>
        <v>0</v>
      </c>
      <c r="AJ19">
        <v>1</v>
      </c>
      <c r="AK19">
        <f>'Participations list'!$R$5</f>
        <v>0</v>
      </c>
      <c r="AL19" t="str">
        <f>IF('Participations list'!R24="Nederlands","nl","en")</f>
        <v>en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</row>
    <row r="20" spans="1:54" x14ac:dyDescent="0.2">
      <c r="A20" t="str">
        <f t="shared" si="2"/>
        <v/>
      </c>
      <c r="B20" s="24" t="s">
        <v>591</v>
      </c>
      <c r="C20" t="str">
        <f>TRIM('Participations list'!P25)</f>
        <v/>
      </c>
      <c r="D20">
        <f>'Participations list'!B25</f>
        <v>0</v>
      </c>
      <c r="E20" t="str">
        <f>TRIM(CONCATENATE('Participations list'!D25," ",'Participations list'!E25))</f>
        <v/>
      </c>
      <c r="F20">
        <f>'Company Data'!$B$6</f>
        <v>0</v>
      </c>
      <c r="G20" s="11">
        <f>'Participations list'!O25</f>
        <v>0</v>
      </c>
      <c r="H20" t="str">
        <f>VLOOKUP('Participations list'!N25,Hulpblad!$D$2:$E$249,2,FALSE)</f>
        <v>NL</v>
      </c>
      <c r="I20" t="str">
        <f>CONCATENATE('Participations list'!J25," ",'Participations list'!K25)</f>
        <v xml:space="preserve"> </v>
      </c>
      <c r="J20">
        <f>'Participations list'!L25</f>
        <v>0</v>
      </c>
      <c r="K20">
        <f>'Participations list'!M25</f>
        <v>0</v>
      </c>
      <c r="L20" t="str">
        <f>IF(('Participations list'!F25&lt;&gt;""),IF('Participations list'!F25="m","Dhr.","Mevr."),"")</f>
        <v/>
      </c>
      <c r="M20">
        <f>'Participations list'!C25</f>
        <v>0</v>
      </c>
      <c r="N20" s="18">
        <f>'Participations list'!G25</f>
        <v>0</v>
      </c>
      <c r="O20">
        <f>'Participations list'!H25</f>
        <v>0</v>
      </c>
      <c r="P20" t="s">
        <v>325</v>
      </c>
      <c r="Q20" s="11">
        <f>'Participations list'!O25</f>
        <v>0</v>
      </c>
      <c r="R20">
        <f>'Company Data'!B$28</f>
        <v>0</v>
      </c>
      <c r="S20" t="s">
        <v>537</v>
      </c>
      <c r="T20">
        <f>'Company Data'!$B$12</f>
        <v>0</v>
      </c>
      <c r="U20">
        <f>'Company Data'!$B$7</f>
        <v>0</v>
      </c>
      <c r="V20">
        <f>'Company Data'!$B$8</f>
        <v>0</v>
      </c>
      <c r="W20" t="str">
        <f>IF('Participations list'!S25="","Nee","Ja")</f>
        <v>Nee</v>
      </c>
      <c r="X20" t="str">
        <f>IF('Participations list'!S25&lt;&gt;"",'Participations list'!S25,"")</f>
        <v/>
      </c>
      <c r="Y20">
        <f>'Company Data'!B$29</f>
        <v>0</v>
      </c>
      <c r="Z20">
        <f>'Company Data'!$B$9</f>
        <v>0</v>
      </c>
      <c r="AA20">
        <f>'Company Data'!$B$10</f>
        <v>0</v>
      </c>
      <c r="AB20" t="s">
        <v>538</v>
      </c>
      <c r="AC20">
        <f>'Company Data'!B$30</f>
        <v>0</v>
      </c>
      <c r="AD20">
        <f>'Company Data'!B$32</f>
        <v>0</v>
      </c>
      <c r="AE20">
        <f>'Company Data'!$B$6</f>
        <v>0</v>
      </c>
      <c r="AF20">
        <f>'Company Data'!$B$11</f>
        <v>0</v>
      </c>
      <c r="AG20" t="s">
        <v>693</v>
      </c>
      <c r="AH20">
        <f>'Participations list'!Q25</f>
        <v>0</v>
      </c>
      <c r="AI20">
        <f>'Participations list'!$P$5</f>
        <v>0</v>
      </c>
      <c r="AJ20">
        <v>1</v>
      </c>
      <c r="AK20">
        <f>'Participations list'!$R$5</f>
        <v>0</v>
      </c>
      <c r="AL20" t="str">
        <f>IF('Participations list'!R25="Nederlands","nl","en")</f>
        <v>en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</row>
    <row r="21" spans="1:54" x14ac:dyDescent="0.2">
      <c r="A21" t="str">
        <f t="shared" si="2"/>
        <v/>
      </c>
      <c r="B21" s="24" t="s">
        <v>591</v>
      </c>
      <c r="C21" t="str">
        <f>TRIM('Participations list'!P26)</f>
        <v/>
      </c>
      <c r="D21">
        <f>'Participations list'!B26</f>
        <v>0</v>
      </c>
      <c r="E21" t="str">
        <f>TRIM(CONCATENATE('Participations list'!D26," ",'Participations list'!E26))</f>
        <v/>
      </c>
      <c r="F21">
        <f>'Company Data'!$B$6</f>
        <v>0</v>
      </c>
      <c r="G21" s="11">
        <f>'Participations list'!O26</f>
        <v>0</v>
      </c>
      <c r="H21" t="str">
        <f>VLOOKUP('Participations list'!N26,Hulpblad!$D$2:$E$249,2,FALSE)</f>
        <v>NL</v>
      </c>
      <c r="I21" t="str">
        <f>CONCATENATE('Participations list'!J26," ",'Participations list'!K26)</f>
        <v xml:space="preserve"> </v>
      </c>
      <c r="J21">
        <f>'Participations list'!L26</f>
        <v>0</v>
      </c>
      <c r="K21">
        <f>'Participations list'!M26</f>
        <v>0</v>
      </c>
      <c r="L21" t="str">
        <f>IF(('Participations list'!F26&lt;&gt;""),IF('Participations list'!F26="m","Dhr.","Mevr."),"")</f>
        <v/>
      </c>
      <c r="M21">
        <f>'Participations list'!C26</f>
        <v>0</v>
      </c>
      <c r="N21" s="18">
        <f>'Participations list'!G26</f>
        <v>0</v>
      </c>
      <c r="O21">
        <f>'Participations list'!H26</f>
        <v>0</v>
      </c>
      <c r="P21" t="s">
        <v>325</v>
      </c>
      <c r="Q21" s="11">
        <f>'Participations list'!O26</f>
        <v>0</v>
      </c>
      <c r="R21">
        <f>'Company Data'!B$28</f>
        <v>0</v>
      </c>
      <c r="S21" t="s">
        <v>537</v>
      </c>
      <c r="T21">
        <f>'Company Data'!$B$12</f>
        <v>0</v>
      </c>
      <c r="U21">
        <f>'Company Data'!$B$7</f>
        <v>0</v>
      </c>
      <c r="V21">
        <f>'Company Data'!$B$8</f>
        <v>0</v>
      </c>
      <c r="W21" t="str">
        <f>IF('Participations list'!S26="","Nee","Ja")</f>
        <v>Nee</v>
      </c>
      <c r="X21" t="str">
        <f>IF('Participations list'!S26&lt;&gt;"",'Participations list'!S26,"")</f>
        <v/>
      </c>
      <c r="Y21">
        <f>'Company Data'!B$29</f>
        <v>0</v>
      </c>
      <c r="Z21">
        <f>'Company Data'!$B$9</f>
        <v>0</v>
      </c>
      <c r="AA21">
        <f>'Company Data'!$B$10</f>
        <v>0</v>
      </c>
      <c r="AB21" t="s">
        <v>538</v>
      </c>
      <c r="AC21">
        <f>'Company Data'!B$30</f>
        <v>0</v>
      </c>
      <c r="AD21">
        <f>'Company Data'!B$32</f>
        <v>0</v>
      </c>
      <c r="AE21">
        <f>'Company Data'!$B$6</f>
        <v>0</v>
      </c>
      <c r="AF21">
        <f>'Company Data'!$B$11</f>
        <v>0</v>
      </c>
      <c r="AG21" t="s">
        <v>693</v>
      </c>
      <c r="AH21">
        <f>'Participations list'!Q26</f>
        <v>0</v>
      </c>
      <c r="AI21">
        <f>'Participations list'!$P$5</f>
        <v>0</v>
      </c>
      <c r="AJ21">
        <v>1</v>
      </c>
      <c r="AK21">
        <f>'Participations list'!$R$5</f>
        <v>0</v>
      </c>
      <c r="AL21" t="str">
        <f>IF('Participations list'!R26="Nederlands","nl","en")</f>
        <v>en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</row>
    <row r="22" spans="1:54" x14ac:dyDescent="0.2">
      <c r="A22" t="str">
        <f t="shared" si="2"/>
        <v/>
      </c>
      <c r="B22" s="24" t="s">
        <v>591</v>
      </c>
      <c r="C22" t="str">
        <f>TRIM('Participations list'!P27)</f>
        <v/>
      </c>
      <c r="D22">
        <f>'Participations list'!B27</f>
        <v>0</v>
      </c>
      <c r="E22" t="str">
        <f>TRIM(CONCATENATE('Participations list'!D27," ",'Participations list'!E27))</f>
        <v/>
      </c>
      <c r="F22">
        <f>'Company Data'!$B$6</f>
        <v>0</v>
      </c>
      <c r="G22" s="11">
        <f>'Participations list'!O27</f>
        <v>0</v>
      </c>
      <c r="H22" t="str">
        <f>VLOOKUP('Participations list'!N27,Hulpblad!$D$2:$E$249,2,FALSE)</f>
        <v>NL</v>
      </c>
      <c r="I22" t="str">
        <f>CONCATENATE('Participations list'!J27," ",'Participations list'!K27)</f>
        <v xml:space="preserve"> </v>
      </c>
      <c r="J22">
        <f>'Participations list'!L27</f>
        <v>0</v>
      </c>
      <c r="K22">
        <f>'Participations list'!M27</f>
        <v>0</v>
      </c>
      <c r="L22" t="str">
        <f>IF(('Participations list'!F27&lt;&gt;""),IF('Participations list'!F27="m","Dhr.","Mevr."),"")</f>
        <v/>
      </c>
      <c r="M22">
        <f>'Participations list'!C27</f>
        <v>0</v>
      </c>
      <c r="N22" s="18">
        <f>'Participations list'!G27</f>
        <v>0</v>
      </c>
      <c r="O22">
        <f>'Participations list'!H27</f>
        <v>0</v>
      </c>
      <c r="P22" t="s">
        <v>325</v>
      </c>
      <c r="Q22" s="11">
        <f>'Participations list'!O27</f>
        <v>0</v>
      </c>
      <c r="R22">
        <f>'Company Data'!B$28</f>
        <v>0</v>
      </c>
      <c r="S22" t="s">
        <v>537</v>
      </c>
      <c r="T22">
        <f>'Company Data'!$B$12</f>
        <v>0</v>
      </c>
      <c r="U22">
        <f>'Company Data'!$B$7</f>
        <v>0</v>
      </c>
      <c r="V22">
        <f>'Company Data'!$B$8</f>
        <v>0</v>
      </c>
      <c r="W22" t="str">
        <f>IF('Participations list'!S27="","Nee","Ja")</f>
        <v>Nee</v>
      </c>
      <c r="X22" t="str">
        <f>IF('Participations list'!S27&lt;&gt;"",'Participations list'!S27,"")</f>
        <v/>
      </c>
      <c r="Y22">
        <f>'Company Data'!B$29</f>
        <v>0</v>
      </c>
      <c r="Z22">
        <f>'Company Data'!$B$9</f>
        <v>0</v>
      </c>
      <c r="AA22">
        <f>'Company Data'!$B$10</f>
        <v>0</v>
      </c>
      <c r="AB22" t="s">
        <v>538</v>
      </c>
      <c r="AC22">
        <f>'Company Data'!B$30</f>
        <v>0</v>
      </c>
      <c r="AD22">
        <f>'Company Data'!B$32</f>
        <v>0</v>
      </c>
      <c r="AE22">
        <f>'Company Data'!$B$6</f>
        <v>0</v>
      </c>
      <c r="AF22">
        <f>'Company Data'!$B$11</f>
        <v>0</v>
      </c>
      <c r="AG22" t="s">
        <v>693</v>
      </c>
      <c r="AH22">
        <f>'Participations list'!Q27</f>
        <v>0</v>
      </c>
      <c r="AI22">
        <f>'Participations list'!$P$5</f>
        <v>0</v>
      </c>
      <c r="AJ22">
        <v>1</v>
      </c>
      <c r="AK22">
        <f>'Participations list'!$R$5</f>
        <v>0</v>
      </c>
      <c r="AL22" t="str">
        <f>IF('Participations list'!R27="Nederlands","nl","en")</f>
        <v>en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</row>
    <row r="23" spans="1:54" x14ac:dyDescent="0.2">
      <c r="A23" t="str">
        <f t="shared" si="2"/>
        <v/>
      </c>
      <c r="B23" s="24" t="s">
        <v>591</v>
      </c>
      <c r="C23" t="str">
        <f>TRIM('Participations list'!P28)</f>
        <v/>
      </c>
      <c r="D23">
        <f>'Participations list'!B28</f>
        <v>0</v>
      </c>
      <c r="E23" t="str">
        <f>TRIM(CONCATENATE('Participations list'!D28," ",'Participations list'!E28))</f>
        <v/>
      </c>
      <c r="F23">
        <f>'Company Data'!$B$6</f>
        <v>0</v>
      </c>
      <c r="G23" s="11">
        <f>'Participations list'!O28</f>
        <v>0</v>
      </c>
      <c r="H23" t="str">
        <f>VLOOKUP('Participations list'!N28,Hulpblad!$D$2:$E$249,2,FALSE)</f>
        <v>NL</v>
      </c>
      <c r="I23" t="str">
        <f>CONCATENATE('Participations list'!J28," ",'Participations list'!K28)</f>
        <v xml:space="preserve"> </v>
      </c>
      <c r="J23">
        <f>'Participations list'!L28</f>
        <v>0</v>
      </c>
      <c r="K23">
        <f>'Participations list'!M28</f>
        <v>0</v>
      </c>
      <c r="L23" t="str">
        <f>IF(('Participations list'!F28&lt;&gt;""),IF('Participations list'!F28="m","Dhr.","Mevr."),"")</f>
        <v/>
      </c>
      <c r="M23">
        <f>'Participations list'!C28</f>
        <v>0</v>
      </c>
      <c r="N23" s="18">
        <f>'Participations list'!G28</f>
        <v>0</v>
      </c>
      <c r="O23">
        <f>'Participations list'!H28</f>
        <v>0</v>
      </c>
      <c r="P23" t="s">
        <v>325</v>
      </c>
      <c r="Q23" s="11">
        <f>'Participations list'!O28</f>
        <v>0</v>
      </c>
      <c r="R23">
        <f>'Company Data'!B$28</f>
        <v>0</v>
      </c>
      <c r="S23" t="s">
        <v>537</v>
      </c>
      <c r="T23">
        <f>'Company Data'!$B$12</f>
        <v>0</v>
      </c>
      <c r="U23">
        <f>'Company Data'!$B$7</f>
        <v>0</v>
      </c>
      <c r="V23">
        <f>'Company Data'!$B$8</f>
        <v>0</v>
      </c>
      <c r="W23" t="str">
        <f>IF('Participations list'!S28="","Nee","Ja")</f>
        <v>Nee</v>
      </c>
      <c r="X23" t="str">
        <f>IF('Participations list'!S28&lt;&gt;"",'Participations list'!S28,"")</f>
        <v/>
      </c>
      <c r="Y23">
        <f>'Company Data'!B$29</f>
        <v>0</v>
      </c>
      <c r="Z23">
        <f>'Company Data'!$B$9</f>
        <v>0</v>
      </c>
      <c r="AA23">
        <f>'Company Data'!$B$10</f>
        <v>0</v>
      </c>
      <c r="AB23" t="s">
        <v>538</v>
      </c>
      <c r="AC23">
        <f>'Company Data'!B$30</f>
        <v>0</v>
      </c>
      <c r="AD23">
        <f>'Company Data'!B$32</f>
        <v>0</v>
      </c>
      <c r="AE23">
        <f>'Company Data'!$B$6</f>
        <v>0</v>
      </c>
      <c r="AF23">
        <f>'Company Data'!$B$11</f>
        <v>0</v>
      </c>
      <c r="AG23" t="s">
        <v>693</v>
      </c>
      <c r="AH23">
        <f>'Participations list'!Q28</f>
        <v>0</v>
      </c>
      <c r="AI23">
        <f>'Participations list'!$P$5</f>
        <v>0</v>
      </c>
      <c r="AJ23">
        <v>1</v>
      </c>
      <c r="AK23">
        <f>'Participations list'!$R$5</f>
        <v>0</v>
      </c>
      <c r="AL23" t="str">
        <f>IF('Participations list'!R28="Nederlands","nl","en")</f>
        <v>en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</row>
    <row r="24" spans="1:54" x14ac:dyDescent="0.2">
      <c r="A24" t="str">
        <f t="shared" si="2"/>
        <v/>
      </c>
      <c r="B24" s="24" t="s">
        <v>591</v>
      </c>
      <c r="C24" t="str">
        <f>TRIM('Participations list'!P29)</f>
        <v/>
      </c>
      <c r="D24">
        <f>'Participations list'!B29</f>
        <v>0</v>
      </c>
      <c r="E24" t="str">
        <f>TRIM(CONCATENATE('Participations list'!D29," ",'Participations list'!E29))</f>
        <v/>
      </c>
      <c r="F24">
        <f>'Company Data'!$B$6</f>
        <v>0</v>
      </c>
      <c r="G24" s="11">
        <f>'Participations list'!O29</f>
        <v>0</v>
      </c>
      <c r="H24" t="str">
        <f>VLOOKUP('Participations list'!N29,Hulpblad!$D$2:$E$249,2,FALSE)</f>
        <v>NL</v>
      </c>
      <c r="I24" t="str">
        <f>CONCATENATE('Participations list'!J29," ",'Participations list'!K29)</f>
        <v xml:space="preserve"> </v>
      </c>
      <c r="J24">
        <f>'Participations list'!L29</f>
        <v>0</v>
      </c>
      <c r="K24">
        <f>'Participations list'!M29</f>
        <v>0</v>
      </c>
      <c r="L24" t="str">
        <f>IF(('Participations list'!F29&lt;&gt;""),IF('Participations list'!F29="m","Dhr.","Mevr."),"")</f>
        <v/>
      </c>
      <c r="M24">
        <f>'Participations list'!C29</f>
        <v>0</v>
      </c>
      <c r="N24" s="18">
        <f>'Participations list'!G29</f>
        <v>0</v>
      </c>
      <c r="O24">
        <f>'Participations list'!H29</f>
        <v>0</v>
      </c>
      <c r="P24" t="s">
        <v>325</v>
      </c>
      <c r="Q24" s="11">
        <f>'Participations list'!O29</f>
        <v>0</v>
      </c>
      <c r="R24">
        <f>'Company Data'!B$28</f>
        <v>0</v>
      </c>
      <c r="S24" t="s">
        <v>537</v>
      </c>
      <c r="T24">
        <f>'Company Data'!$B$12</f>
        <v>0</v>
      </c>
      <c r="U24">
        <f>'Company Data'!$B$7</f>
        <v>0</v>
      </c>
      <c r="V24">
        <f>'Company Data'!$B$8</f>
        <v>0</v>
      </c>
      <c r="W24" t="str">
        <f>IF('Participations list'!S29="","Nee","Ja")</f>
        <v>Nee</v>
      </c>
      <c r="X24" t="str">
        <f>IF('Participations list'!S29&lt;&gt;"",'Participations list'!S29,"")</f>
        <v/>
      </c>
      <c r="Y24">
        <f>'Company Data'!B$29</f>
        <v>0</v>
      </c>
      <c r="Z24">
        <f>'Company Data'!$B$9</f>
        <v>0</v>
      </c>
      <c r="AA24">
        <f>'Company Data'!$B$10</f>
        <v>0</v>
      </c>
      <c r="AB24" t="s">
        <v>538</v>
      </c>
      <c r="AC24">
        <f>'Company Data'!B$30</f>
        <v>0</v>
      </c>
      <c r="AD24">
        <f>'Company Data'!B$32</f>
        <v>0</v>
      </c>
      <c r="AE24">
        <f>'Company Data'!$B$6</f>
        <v>0</v>
      </c>
      <c r="AF24">
        <f>'Company Data'!$B$11</f>
        <v>0</v>
      </c>
      <c r="AG24" t="s">
        <v>693</v>
      </c>
      <c r="AH24">
        <f>'Participations list'!Q29</f>
        <v>0</v>
      </c>
      <c r="AI24">
        <f>'Participations list'!$P$5</f>
        <v>0</v>
      </c>
      <c r="AJ24">
        <v>1</v>
      </c>
      <c r="AK24">
        <f>'Participations list'!$R$5</f>
        <v>0</v>
      </c>
      <c r="AL24" t="str">
        <f>IF('Participations list'!R29="Nederlands","nl","en")</f>
        <v>en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</row>
    <row r="25" spans="1:54" x14ac:dyDescent="0.2">
      <c r="A25" t="str">
        <f t="shared" si="2"/>
        <v/>
      </c>
      <c r="B25" s="24" t="s">
        <v>591</v>
      </c>
      <c r="C25" t="str">
        <f>TRIM('Participations list'!P30)</f>
        <v/>
      </c>
      <c r="D25">
        <f>'Participations list'!B30</f>
        <v>0</v>
      </c>
      <c r="E25" t="str">
        <f>TRIM(CONCATENATE('Participations list'!D30," ",'Participations list'!E30))</f>
        <v/>
      </c>
      <c r="F25">
        <f>'Company Data'!$B$6</f>
        <v>0</v>
      </c>
      <c r="G25" s="11">
        <f>'Participations list'!O30</f>
        <v>0</v>
      </c>
      <c r="H25" t="str">
        <f>VLOOKUP('Participations list'!N30,Hulpblad!$D$2:$E$249,2,FALSE)</f>
        <v>NL</v>
      </c>
      <c r="I25" t="str">
        <f>CONCATENATE('Participations list'!J30," ",'Participations list'!K30)</f>
        <v xml:space="preserve"> </v>
      </c>
      <c r="J25">
        <f>'Participations list'!L30</f>
        <v>0</v>
      </c>
      <c r="K25">
        <f>'Participations list'!M30</f>
        <v>0</v>
      </c>
      <c r="L25" t="str">
        <f>IF(('Participations list'!F30&lt;&gt;""),IF('Participations list'!F30="m","Dhr.","Mevr."),"")</f>
        <v/>
      </c>
      <c r="M25">
        <f>'Participations list'!C30</f>
        <v>0</v>
      </c>
      <c r="N25" s="18">
        <f>'Participations list'!G30</f>
        <v>0</v>
      </c>
      <c r="O25">
        <f>'Participations list'!H30</f>
        <v>0</v>
      </c>
      <c r="P25" t="s">
        <v>325</v>
      </c>
      <c r="Q25" s="11">
        <f>'Participations list'!O30</f>
        <v>0</v>
      </c>
      <c r="R25">
        <f>'Company Data'!B$28</f>
        <v>0</v>
      </c>
      <c r="S25" t="s">
        <v>537</v>
      </c>
      <c r="T25">
        <f>'Company Data'!$B$12</f>
        <v>0</v>
      </c>
      <c r="U25">
        <f>'Company Data'!$B$7</f>
        <v>0</v>
      </c>
      <c r="V25">
        <f>'Company Data'!$B$8</f>
        <v>0</v>
      </c>
      <c r="W25" t="str">
        <f>IF('Participations list'!S30="","Nee","Ja")</f>
        <v>Nee</v>
      </c>
      <c r="X25" t="str">
        <f>IF('Participations list'!S30&lt;&gt;"",'Participations list'!S30,"")</f>
        <v/>
      </c>
      <c r="Y25">
        <f>'Company Data'!B$29</f>
        <v>0</v>
      </c>
      <c r="Z25">
        <f>'Company Data'!$B$9</f>
        <v>0</v>
      </c>
      <c r="AA25">
        <f>'Company Data'!$B$10</f>
        <v>0</v>
      </c>
      <c r="AB25" t="s">
        <v>538</v>
      </c>
      <c r="AC25">
        <f>'Company Data'!B$30</f>
        <v>0</v>
      </c>
      <c r="AD25">
        <f>'Company Data'!B$32</f>
        <v>0</v>
      </c>
      <c r="AE25">
        <f>'Company Data'!$B$6</f>
        <v>0</v>
      </c>
      <c r="AF25">
        <f>'Company Data'!$B$11</f>
        <v>0</v>
      </c>
      <c r="AG25" t="s">
        <v>693</v>
      </c>
      <c r="AH25">
        <f>'Participations list'!Q30</f>
        <v>0</v>
      </c>
      <c r="AI25">
        <f>'Participations list'!$P$5</f>
        <v>0</v>
      </c>
      <c r="AJ25">
        <v>1</v>
      </c>
      <c r="AK25">
        <f>'Participations list'!$R$5</f>
        <v>0</v>
      </c>
      <c r="AL25" t="str">
        <f>IF('Participations list'!R30="Nederlands","nl","en")</f>
        <v>en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</row>
    <row r="26" spans="1:54" x14ac:dyDescent="0.2">
      <c r="A26" t="str">
        <f t="shared" si="2"/>
        <v/>
      </c>
      <c r="B26" s="24" t="s">
        <v>591</v>
      </c>
      <c r="C26" t="str">
        <f>TRIM('Participations list'!P31)</f>
        <v/>
      </c>
      <c r="D26">
        <f>'Participations list'!B31</f>
        <v>0</v>
      </c>
      <c r="E26" t="str">
        <f>TRIM(CONCATENATE('Participations list'!D31," ",'Participations list'!E31))</f>
        <v/>
      </c>
      <c r="F26">
        <f>'Company Data'!$B$6</f>
        <v>0</v>
      </c>
      <c r="G26" s="11">
        <f>'Participations list'!O31</f>
        <v>0</v>
      </c>
      <c r="H26" t="str">
        <f>VLOOKUP('Participations list'!N31,Hulpblad!$D$2:$E$249,2,FALSE)</f>
        <v>NL</v>
      </c>
      <c r="I26" t="str">
        <f>CONCATENATE('Participations list'!J31," ",'Participations list'!K31)</f>
        <v xml:space="preserve"> </v>
      </c>
      <c r="J26">
        <f>'Participations list'!L31</f>
        <v>0</v>
      </c>
      <c r="K26">
        <f>'Participations list'!M31</f>
        <v>0</v>
      </c>
      <c r="L26" t="str">
        <f>IF(('Participations list'!F31&lt;&gt;""),IF('Participations list'!F31="m","Dhr.","Mevr."),"")</f>
        <v/>
      </c>
      <c r="M26">
        <f>'Participations list'!C31</f>
        <v>0</v>
      </c>
      <c r="N26" s="18">
        <f>'Participations list'!G31</f>
        <v>0</v>
      </c>
      <c r="O26">
        <f>'Participations list'!H31</f>
        <v>0</v>
      </c>
      <c r="P26" t="s">
        <v>325</v>
      </c>
      <c r="Q26" s="11">
        <f>'Participations list'!O31</f>
        <v>0</v>
      </c>
      <c r="R26">
        <f>'Company Data'!B$28</f>
        <v>0</v>
      </c>
      <c r="S26" t="s">
        <v>537</v>
      </c>
      <c r="T26">
        <f>'Company Data'!$B$12</f>
        <v>0</v>
      </c>
      <c r="U26">
        <f>'Company Data'!$B$7</f>
        <v>0</v>
      </c>
      <c r="V26">
        <f>'Company Data'!$B$8</f>
        <v>0</v>
      </c>
      <c r="W26" t="str">
        <f>IF('Participations list'!S31="","Nee","Ja")</f>
        <v>Nee</v>
      </c>
      <c r="X26" t="str">
        <f>IF('Participations list'!S31&lt;&gt;"",'Participations list'!S31,"")</f>
        <v/>
      </c>
      <c r="Y26">
        <f>'Company Data'!B$29</f>
        <v>0</v>
      </c>
      <c r="Z26">
        <f>'Company Data'!$B$9</f>
        <v>0</v>
      </c>
      <c r="AA26">
        <f>'Company Data'!$B$10</f>
        <v>0</v>
      </c>
      <c r="AB26" t="s">
        <v>538</v>
      </c>
      <c r="AC26">
        <f>'Company Data'!B$30</f>
        <v>0</v>
      </c>
      <c r="AD26">
        <f>'Company Data'!B$32</f>
        <v>0</v>
      </c>
      <c r="AE26">
        <f>'Company Data'!$B$6</f>
        <v>0</v>
      </c>
      <c r="AF26">
        <f>'Company Data'!$B$11</f>
        <v>0</v>
      </c>
      <c r="AG26" t="s">
        <v>693</v>
      </c>
      <c r="AH26">
        <f>'Participations list'!Q31</f>
        <v>0</v>
      </c>
      <c r="AI26">
        <f>'Participations list'!$P$5</f>
        <v>0</v>
      </c>
      <c r="AJ26">
        <v>1</v>
      </c>
      <c r="AK26">
        <f>'Participations list'!$R$5</f>
        <v>0</v>
      </c>
      <c r="AL26" t="str">
        <f>IF('Participations list'!R31="Nederlands","nl","en")</f>
        <v>en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</row>
    <row r="27" spans="1:54" x14ac:dyDescent="0.2">
      <c r="A27" t="str">
        <f t="shared" si="2"/>
        <v/>
      </c>
      <c r="B27" s="24" t="s">
        <v>591</v>
      </c>
      <c r="C27" t="str">
        <f>TRIM('Participations list'!P32)</f>
        <v/>
      </c>
      <c r="D27">
        <f>'Participations list'!B32</f>
        <v>0</v>
      </c>
      <c r="E27" t="str">
        <f>TRIM(CONCATENATE('Participations list'!D32," ",'Participations list'!E32))</f>
        <v/>
      </c>
      <c r="F27">
        <f>'Company Data'!$B$6</f>
        <v>0</v>
      </c>
      <c r="G27" s="11">
        <f>'Participations list'!O32</f>
        <v>0</v>
      </c>
      <c r="H27" t="str">
        <f>VLOOKUP('Participations list'!N32,Hulpblad!$D$2:$E$249,2,FALSE)</f>
        <v>NL</v>
      </c>
      <c r="I27" t="str">
        <f>CONCATENATE('Participations list'!J32," ",'Participations list'!K32)</f>
        <v xml:space="preserve"> </v>
      </c>
      <c r="J27">
        <f>'Participations list'!L32</f>
        <v>0</v>
      </c>
      <c r="K27">
        <f>'Participations list'!M32</f>
        <v>0</v>
      </c>
      <c r="L27" t="str">
        <f>IF(('Participations list'!F32&lt;&gt;""),IF('Participations list'!F32="m","Dhr.","Mevr."),"")</f>
        <v/>
      </c>
      <c r="M27">
        <f>'Participations list'!C32</f>
        <v>0</v>
      </c>
      <c r="N27" s="18">
        <f>'Participations list'!G32</f>
        <v>0</v>
      </c>
      <c r="O27">
        <f>'Participations list'!H32</f>
        <v>0</v>
      </c>
      <c r="P27" t="s">
        <v>325</v>
      </c>
      <c r="Q27" s="11">
        <f>'Participations list'!O32</f>
        <v>0</v>
      </c>
      <c r="R27">
        <f>'Company Data'!B$28</f>
        <v>0</v>
      </c>
      <c r="S27" t="s">
        <v>537</v>
      </c>
      <c r="T27">
        <f>'Company Data'!$B$12</f>
        <v>0</v>
      </c>
      <c r="U27">
        <f>'Company Data'!$B$7</f>
        <v>0</v>
      </c>
      <c r="V27">
        <f>'Company Data'!$B$8</f>
        <v>0</v>
      </c>
      <c r="W27" t="str">
        <f>IF('Participations list'!S32="","Nee","Ja")</f>
        <v>Nee</v>
      </c>
      <c r="X27" t="str">
        <f>IF('Participations list'!S32&lt;&gt;"",'Participations list'!S32,"")</f>
        <v/>
      </c>
      <c r="Y27">
        <f>'Company Data'!B$29</f>
        <v>0</v>
      </c>
      <c r="Z27">
        <f>'Company Data'!$B$9</f>
        <v>0</v>
      </c>
      <c r="AA27">
        <f>'Company Data'!$B$10</f>
        <v>0</v>
      </c>
      <c r="AB27" t="s">
        <v>538</v>
      </c>
      <c r="AC27">
        <f>'Company Data'!B$30</f>
        <v>0</v>
      </c>
      <c r="AD27">
        <f>'Company Data'!B$32</f>
        <v>0</v>
      </c>
      <c r="AE27">
        <f>'Company Data'!$B$6</f>
        <v>0</v>
      </c>
      <c r="AF27">
        <f>'Company Data'!$B$11</f>
        <v>0</v>
      </c>
      <c r="AG27" t="s">
        <v>693</v>
      </c>
      <c r="AH27">
        <f>'Participations list'!Q32</f>
        <v>0</v>
      </c>
      <c r="AI27">
        <f>'Participations list'!$P$5</f>
        <v>0</v>
      </c>
      <c r="AJ27">
        <v>1</v>
      </c>
      <c r="AK27">
        <f>'Participations list'!$R$5</f>
        <v>0</v>
      </c>
      <c r="AL27" t="str">
        <f>IF('Participations list'!R32="Nederlands","nl","en")</f>
        <v>en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</row>
    <row r="28" spans="1:54" x14ac:dyDescent="0.2">
      <c r="A28" t="str">
        <f t="shared" si="2"/>
        <v/>
      </c>
      <c r="B28" s="24" t="s">
        <v>591</v>
      </c>
      <c r="C28" t="str">
        <f>TRIM('Participations list'!P33)</f>
        <v/>
      </c>
      <c r="D28">
        <f>'Participations list'!B33</f>
        <v>0</v>
      </c>
      <c r="E28" t="str">
        <f>TRIM(CONCATENATE('Participations list'!D33," ",'Participations list'!E33))</f>
        <v/>
      </c>
      <c r="F28">
        <f>'Company Data'!$B$6</f>
        <v>0</v>
      </c>
      <c r="G28" s="11">
        <f>'Participations list'!O33</f>
        <v>0</v>
      </c>
      <c r="H28" t="str">
        <f>VLOOKUP('Participations list'!N33,Hulpblad!$D$2:$E$249,2,FALSE)</f>
        <v>NL</v>
      </c>
      <c r="I28" t="str">
        <f>CONCATENATE('Participations list'!J33," ",'Participations list'!K33)</f>
        <v xml:space="preserve"> </v>
      </c>
      <c r="J28">
        <f>'Participations list'!L33</f>
        <v>0</v>
      </c>
      <c r="K28">
        <f>'Participations list'!M33</f>
        <v>0</v>
      </c>
      <c r="L28" t="str">
        <f>IF(('Participations list'!F33&lt;&gt;""),IF('Participations list'!F33="m","Dhr.","Mevr."),"")</f>
        <v/>
      </c>
      <c r="M28">
        <f>'Participations list'!C33</f>
        <v>0</v>
      </c>
      <c r="N28" s="18">
        <f>'Participations list'!G33</f>
        <v>0</v>
      </c>
      <c r="O28">
        <f>'Participations list'!H33</f>
        <v>0</v>
      </c>
      <c r="P28" t="s">
        <v>325</v>
      </c>
      <c r="Q28" s="11">
        <f>'Participations list'!O33</f>
        <v>0</v>
      </c>
      <c r="R28">
        <f>'Company Data'!B$28</f>
        <v>0</v>
      </c>
      <c r="S28" t="s">
        <v>537</v>
      </c>
      <c r="T28">
        <f>'Company Data'!$B$12</f>
        <v>0</v>
      </c>
      <c r="U28">
        <f>'Company Data'!$B$7</f>
        <v>0</v>
      </c>
      <c r="V28">
        <f>'Company Data'!$B$8</f>
        <v>0</v>
      </c>
      <c r="W28" t="str">
        <f>IF('Participations list'!S33="","Nee","Ja")</f>
        <v>Nee</v>
      </c>
      <c r="X28" t="str">
        <f>IF('Participations list'!S33&lt;&gt;"",'Participations list'!S33,"")</f>
        <v/>
      </c>
      <c r="Y28">
        <f>'Company Data'!B$29</f>
        <v>0</v>
      </c>
      <c r="Z28">
        <f>'Company Data'!$B$9</f>
        <v>0</v>
      </c>
      <c r="AA28">
        <f>'Company Data'!$B$10</f>
        <v>0</v>
      </c>
      <c r="AB28" t="s">
        <v>538</v>
      </c>
      <c r="AC28">
        <f>'Company Data'!B$30</f>
        <v>0</v>
      </c>
      <c r="AD28">
        <f>'Company Data'!B$32</f>
        <v>0</v>
      </c>
      <c r="AE28">
        <f>'Company Data'!$B$6</f>
        <v>0</v>
      </c>
      <c r="AF28">
        <f>'Company Data'!$B$11</f>
        <v>0</v>
      </c>
      <c r="AG28" t="s">
        <v>693</v>
      </c>
      <c r="AH28">
        <f>'Participations list'!Q33</f>
        <v>0</v>
      </c>
      <c r="AI28">
        <f>'Participations list'!$P$5</f>
        <v>0</v>
      </c>
      <c r="AJ28">
        <v>1</v>
      </c>
      <c r="AK28">
        <f>'Participations list'!$R$5</f>
        <v>0</v>
      </c>
      <c r="AL28" t="str">
        <f>IF('Participations list'!R33="Nederlands","nl","en")</f>
        <v>en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</row>
    <row r="29" spans="1:54" x14ac:dyDescent="0.2">
      <c r="A29" t="str">
        <f t="shared" si="2"/>
        <v/>
      </c>
      <c r="B29" s="24" t="s">
        <v>591</v>
      </c>
      <c r="C29" t="str">
        <f>TRIM('Participations list'!P34)</f>
        <v/>
      </c>
      <c r="D29">
        <f>'Participations list'!B34</f>
        <v>0</v>
      </c>
      <c r="E29" t="str">
        <f>TRIM(CONCATENATE('Participations list'!D34," ",'Participations list'!E34))</f>
        <v/>
      </c>
      <c r="F29">
        <f>'Company Data'!$B$6</f>
        <v>0</v>
      </c>
      <c r="G29" s="11">
        <f>'Participations list'!O34</f>
        <v>0</v>
      </c>
      <c r="H29" t="str">
        <f>VLOOKUP('Participations list'!N34,Hulpblad!$D$2:$E$249,2,FALSE)</f>
        <v>NL</v>
      </c>
      <c r="I29" t="str">
        <f>CONCATENATE('Participations list'!J34," ",'Participations list'!K34)</f>
        <v xml:space="preserve"> </v>
      </c>
      <c r="J29">
        <f>'Participations list'!L34</f>
        <v>0</v>
      </c>
      <c r="K29">
        <f>'Participations list'!M34</f>
        <v>0</v>
      </c>
      <c r="L29" t="str">
        <f>IF(('Participations list'!F34&lt;&gt;""),IF('Participations list'!F34="m","Dhr.","Mevr."),"")</f>
        <v/>
      </c>
      <c r="M29">
        <f>'Participations list'!C34</f>
        <v>0</v>
      </c>
      <c r="N29" s="18">
        <f>'Participations list'!G34</f>
        <v>0</v>
      </c>
      <c r="O29">
        <f>'Participations list'!H34</f>
        <v>0</v>
      </c>
      <c r="P29" t="s">
        <v>325</v>
      </c>
      <c r="Q29" s="11">
        <f>'Participations list'!O34</f>
        <v>0</v>
      </c>
      <c r="R29">
        <f>'Company Data'!B$28</f>
        <v>0</v>
      </c>
      <c r="S29" t="s">
        <v>537</v>
      </c>
      <c r="T29">
        <f>'Company Data'!$B$12</f>
        <v>0</v>
      </c>
      <c r="U29">
        <f>'Company Data'!$B$7</f>
        <v>0</v>
      </c>
      <c r="V29">
        <f>'Company Data'!$B$8</f>
        <v>0</v>
      </c>
      <c r="W29" t="str">
        <f>IF('Participations list'!S34="","Nee","Ja")</f>
        <v>Nee</v>
      </c>
      <c r="X29" t="str">
        <f>IF('Participations list'!S34&lt;&gt;"",'Participations list'!S34,"")</f>
        <v/>
      </c>
      <c r="Y29">
        <f>'Company Data'!B$29</f>
        <v>0</v>
      </c>
      <c r="Z29">
        <f>'Company Data'!$B$9</f>
        <v>0</v>
      </c>
      <c r="AA29">
        <f>'Company Data'!$B$10</f>
        <v>0</v>
      </c>
      <c r="AB29" t="s">
        <v>538</v>
      </c>
      <c r="AC29">
        <f>'Company Data'!B$30</f>
        <v>0</v>
      </c>
      <c r="AD29">
        <f>'Company Data'!B$32</f>
        <v>0</v>
      </c>
      <c r="AE29">
        <f>'Company Data'!$B$6</f>
        <v>0</v>
      </c>
      <c r="AF29">
        <f>'Company Data'!$B$11</f>
        <v>0</v>
      </c>
      <c r="AG29" t="s">
        <v>693</v>
      </c>
      <c r="AH29">
        <f>'Participations list'!Q34</f>
        <v>0</v>
      </c>
      <c r="AI29">
        <f>'Participations list'!$P$5</f>
        <v>0</v>
      </c>
      <c r="AJ29">
        <v>1</v>
      </c>
      <c r="AK29">
        <f>'Participations list'!$R$5</f>
        <v>0</v>
      </c>
      <c r="AL29" t="str">
        <f>IF('Participations list'!R34="Nederlands","nl","en")</f>
        <v>en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</row>
    <row r="30" spans="1:54" x14ac:dyDescent="0.2">
      <c r="A30" t="str">
        <f t="shared" si="2"/>
        <v/>
      </c>
      <c r="B30" s="24" t="s">
        <v>591</v>
      </c>
      <c r="C30" t="str">
        <f>TRIM('Participations list'!P35)</f>
        <v/>
      </c>
      <c r="D30">
        <f>'Participations list'!B35</f>
        <v>0</v>
      </c>
      <c r="E30" t="str">
        <f>TRIM(CONCATENATE('Participations list'!D35," ",'Participations list'!E35))</f>
        <v/>
      </c>
      <c r="F30">
        <f>'Company Data'!$B$6</f>
        <v>0</v>
      </c>
      <c r="G30" s="11">
        <f>'Participations list'!O35</f>
        <v>0</v>
      </c>
      <c r="H30" t="str">
        <f>VLOOKUP('Participations list'!N35,Hulpblad!$D$2:$E$249,2,FALSE)</f>
        <v>NL</v>
      </c>
      <c r="I30" t="str">
        <f>CONCATENATE('Participations list'!J35," ",'Participations list'!K35)</f>
        <v xml:space="preserve"> </v>
      </c>
      <c r="J30">
        <f>'Participations list'!L35</f>
        <v>0</v>
      </c>
      <c r="K30">
        <f>'Participations list'!M35</f>
        <v>0</v>
      </c>
      <c r="L30" t="str">
        <f>IF(('Participations list'!F35&lt;&gt;""),IF('Participations list'!F35="m","Dhr.","Mevr."),"")</f>
        <v/>
      </c>
      <c r="M30">
        <f>'Participations list'!C35</f>
        <v>0</v>
      </c>
      <c r="N30" s="18">
        <f>'Participations list'!G35</f>
        <v>0</v>
      </c>
      <c r="O30">
        <f>'Participations list'!H35</f>
        <v>0</v>
      </c>
      <c r="P30" t="s">
        <v>325</v>
      </c>
      <c r="Q30" s="11">
        <f>'Participations list'!O35</f>
        <v>0</v>
      </c>
      <c r="R30">
        <f>'Company Data'!B$28</f>
        <v>0</v>
      </c>
      <c r="S30" t="s">
        <v>537</v>
      </c>
      <c r="T30">
        <f>'Company Data'!$B$12</f>
        <v>0</v>
      </c>
      <c r="U30">
        <f>'Company Data'!$B$7</f>
        <v>0</v>
      </c>
      <c r="V30">
        <f>'Company Data'!$B$8</f>
        <v>0</v>
      </c>
      <c r="W30" t="str">
        <f>IF('Participations list'!S35="","Nee","Ja")</f>
        <v>Nee</v>
      </c>
      <c r="X30" t="str">
        <f>IF('Participations list'!S35&lt;&gt;"",'Participations list'!S35,"")</f>
        <v/>
      </c>
      <c r="Y30">
        <f>'Company Data'!B$29</f>
        <v>0</v>
      </c>
      <c r="Z30">
        <f>'Company Data'!$B$9</f>
        <v>0</v>
      </c>
      <c r="AA30">
        <f>'Company Data'!$B$10</f>
        <v>0</v>
      </c>
      <c r="AB30" t="s">
        <v>538</v>
      </c>
      <c r="AC30">
        <f>'Company Data'!B$30</f>
        <v>0</v>
      </c>
      <c r="AD30">
        <f>'Company Data'!B$32</f>
        <v>0</v>
      </c>
      <c r="AE30">
        <f>'Company Data'!$B$6</f>
        <v>0</v>
      </c>
      <c r="AF30">
        <f>'Company Data'!$B$11</f>
        <v>0</v>
      </c>
      <c r="AG30" t="s">
        <v>693</v>
      </c>
      <c r="AH30">
        <f>'Participations list'!Q35</f>
        <v>0</v>
      </c>
      <c r="AI30">
        <f>'Participations list'!$P$5</f>
        <v>0</v>
      </c>
      <c r="AJ30">
        <v>1</v>
      </c>
      <c r="AK30">
        <f>'Participations list'!$R$5</f>
        <v>0</v>
      </c>
      <c r="AL30" t="str">
        <f>IF('Participations list'!R35="Nederlands","nl","en")</f>
        <v>en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</row>
    <row r="31" spans="1:54" x14ac:dyDescent="0.2">
      <c r="A31" t="str">
        <f t="shared" si="2"/>
        <v/>
      </c>
      <c r="B31" s="24" t="s">
        <v>591</v>
      </c>
      <c r="C31" t="str">
        <f>TRIM('Participations list'!P36)</f>
        <v/>
      </c>
      <c r="D31">
        <f>'Participations list'!B36</f>
        <v>0</v>
      </c>
      <c r="E31" t="str">
        <f>TRIM(CONCATENATE('Participations list'!D36," ",'Participations list'!E36))</f>
        <v/>
      </c>
      <c r="F31">
        <f>'Company Data'!$B$6</f>
        <v>0</v>
      </c>
      <c r="G31" s="11">
        <f>'Participations list'!O36</f>
        <v>0</v>
      </c>
      <c r="H31" t="str">
        <f>VLOOKUP('Participations list'!N36,Hulpblad!$D$2:$E$249,2,FALSE)</f>
        <v>NL</v>
      </c>
      <c r="I31" t="str">
        <f>CONCATENATE('Participations list'!J36," ",'Participations list'!K36)</f>
        <v xml:space="preserve"> </v>
      </c>
      <c r="J31">
        <f>'Participations list'!L36</f>
        <v>0</v>
      </c>
      <c r="K31">
        <f>'Participations list'!M36</f>
        <v>0</v>
      </c>
      <c r="L31" t="str">
        <f>IF(('Participations list'!F36&lt;&gt;""),IF('Participations list'!F36="m","Dhr.","Mevr."),"")</f>
        <v/>
      </c>
      <c r="M31">
        <f>'Participations list'!C36</f>
        <v>0</v>
      </c>
      <c r="N31" s="18">
        <f>'Participations list'!G36</f>
        <v>0</v>
      </c>
      <c r="O31">
        <f>'Participations list'!H36</f>
        <v>0</v>
      </c>
      <c r="P31" t="s">
        <v>325</v>
      </c>
      <c r="Q31" s="11">
        <f>'Participations list'!O36</f>
        <v>0</v>
      </c>
      <c r="R31">
        <f>'Company Data'!B$28</f>
        <v>0</v>
      </c>
      <c r="S31" t="s">
        <v>537</v>
      </c>
      <c r="T31">
        <f>'Company Data'!$B$12</f>
        <v>0</v>
      </c>
      <c r="U31">
        <f>'Company Data'!$B$7</f>
        <v>0</v>
      </c>
      <c r="V31">
        <f>'Company Data'!$B$8</f>
        <v>0</v>
      </c>
      <c r="W31" t="str">
        <f>IF('Participations list'!S36="","Nee","Ja")</f>
        <v>Nee</v>
      </c>
      <c r="X31" t="str">
        <f>IF('Participations list'!S36&lt;&gt;"",'Participations list'!S36,"")</f>
        <v/>
      </c>
      <c r="Y31">
        <f>'Company Data'!B$29</f>
        <v>0</v>
      </c>
      <c r="Z31">
        <f>'Company Data'!$B$9</f>
        <v>0</v>
      </c>
      <c r="AA31">
        <f>'Company Data'!$B$10</f>
        <v>0</v>
      </c>
      <c r="AB31" t="s">
        <v>538</v>
      </c>
      <c r="AC31">
        <f>'Company Data'!B$30</f>
        <v>0</v>
      </c>
      <c r="AD31">
        <f>'Company Data'!B$32</f>
        <v>0</v>
      </c>
      <c r="AE31">
        <f>'Company Data'!$B$6</f>
        <v>0</v>
      </c>
      <c r="AF31">
        <f>'Company Data'!$B$11</f>
        <v>0</v>
      </c>
      <c r="AG31" t="s">
        <v>693</v>
      </c>
      <c r="AH31">
        <f>'Participations list'!Q36</f>
        <v>0</v>
      </c>
      <c r="AI31">
        <f>'Participations list'!$P$5</f>
        <v>0</v>
      </c>
      <c r="AJ31">
        <v>1</v>
      </c>
      <c r="AK31">
        <f>'Participations list'!$R$5</f>
        <v>0</v>
      </c>
      <c r="AL31" t="str">
        <f>IF('Participations list'!R36="Nederlands","nl","en")</f>
        <v>en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showZeros="0" workbookViewId="0">
      <selection activeCell="C5" sqref="C5:E5"/>
    </sheetView>
  </sheetViews>
  <sheetFormatPr defaultColWidth="8.85546875" defaultRowHeight="12.75" x14ac:dyDescent="0.2"/>
  <cols>
    <col min="1" max="1" width="10.5703125" bestFit="1" customWidth="1"/>
    <col min="2" max="2" width="10.5703125" customWidth="1"/>
  </cols>
  <sheetData>
    <row r="1" spans="1:13" x14ac:dyDescent="0.2">
      <c r="B1" s="24" t="s">
        <v>542</v>
      </c>
      <c r="C1" t="s">
        <v>543</v>
      </c>
      <c r="D1" s="24" t="s">
        <v>0</v>
      </c>
      <c r="E1" t="s">
        <v>544</v>
      </c>
      <c r="F1" t="s">
        <v>1</v>
      </c>
      <c r="G1" t="s">
        <v>545</v>
      </c>
      <c r="H1" t="s">
        <v>546</v>
      </c>
      <c r="I1" t="s">
        <v>547</v>
      </c>
      <c r="J1" t="s">
        <v>548</v>
      </c>
      <c r="K1" t="s">
        <v>549</v>
      </c>
      <c r="L1" t="s">
        <v>550</v>
      </c>
      <c r="M1" t="s">
        <v>551</v>
      </c>
    </row>
    <row r="2" spans="1:13" x14ac:dyDescent="0.2">
      <c r="A2">
        <f>'Participations list'!F7</f>
        <v>0</v>
      </c>
      <c r="B2" t="b">
        <f>IF(A2="M","Dhr.",(IF(A2="V","Mevr.")))</f>
        <v>0</v>
      </c>
      <c r="D2">
        <f>'Participations list'!B7</f>
        <v>0</v>
      </c>
      <c r="E2" t="str">
        <f>TRIM(CONCATENATE('Participations list'!D7," ",'Participations list'!E7))</f>
        <v/>
      </c>
      <c r="F2">
        <f>'Participations list'!C7</f>
        <v>0</v>
      </c>
      <c r="G2" t="str">
        <f>CONCATENATE('Participations list'!J7," ",'Participations list'!K7)</f>
        <v xml:space="preserve"> </v>
      </c>
      <c r="H2">
        <f>'Participations list'!L7</f>
        <v>0</v>
      </c>
      <c r="I2">
        <f>'Participations list'!M7</f>
        <v>0</v>
      </c>
      <c r="J2" s="11">
        <f>'Participations list'!P7</f>
        <v>0</v>
      </c>
      <c r="K2">
        <f>'Company Data'!B6</f>
        <v>0</v>
      </c>
      <c r="M2">
        <f>'Participations list'!Q7</f>
        <v>0</v>
      </c>
    </row>
    <row r="3" spans="1:13" x14ac:dyDescent="0.2">
      <c r="A3">
        <f>'Participations list'!F8</f>
        <v>0</v>
      </c>
      <c r="B3" t="b">
        <f t="shared" ref="B3:B31" si="0">IF(A3="M","Dhr.",(IF(A3="V","Mevr.")))</f>
        <v>0</v>
      </c>
      <c r="D3">
        <f>'Participations list'!B8</f>
        <v>0</v>
      </c>
      <c r="E3" t="str">
        <f>TRIM(CONCATENATE('Participations list'!D8," ",'Participations list'!E8))</f>
        <v/>
      </c>
      <c r="F3">
        <f>'Participations list'!C8</f>
        <v>0</v>
      </c>
      <c r="G3" t="str">
        <f>CONCATENATE('Participations list'!J8," ",'Participations list'!K8)</f>
        <v xml:space="preserve"> </v>
      </c>
      <c r="H3">
        <f>'Participations list'!L8</f>
        <v>0</v>
      </c>
      <c r="I3">
        <f>'Participations list'!M8</f>
        <v>0</v>
      </c>
      <c r="J3" s="11">
        <f>'Participations list'!P8</f>
        <v>0</v>
      </c>
      <c r="K3">
        <f>'Company Data'!B6</f>
        <v>0</v>
      </c>
      <c r="M3">
        <f>'Participations list'!Q8</f>
        <v>0</v>
      </c>
    </row>
    <row r="4" spans="1:13" x14ac:dyDescent="0.2">
      <c r="A4">
        <f>'Participations list'!F9</f>
        <v>0</v>
      </c>
      <c r="B4" t="b">
        <f t="shared" si="0"/>
        <v>0</v>
      </c>
      <c r="D4">
        <f>'Participations list'!B9</f>
        <v>0</v>
      </c>
      <c r="E4" t="str">
        <f>TRIM(CONCATENATE('Participations list'!D9," ",'Participations list'!E9))</f>
        <v/>
      </c>
      <c r="F4">
        <f>'Participations list'!C9</f>
        <v>0</v>
      </c>
      <c r="G4" t="str">
        <f>CONCATENATE('Participations list'!J9," ",'Participations list'!K9)</f>
        <v xml:space="preserve"> </v>
      </c>
      <c r="H4">
        <f>'Participations list'!L9</f>
        <v>0</v>
      </c>
      <c r="I4">
        <f>'Participations list'!M9</f>
        <v>0</v>
      </c>
      <c r="J4" s="11">
        <f>'Participations list'!P9</f>
        <v>0</v>
      </c>
      <c r="K4">
        <f>'Company Data'!B6</f>
        <v>0</v>
      </c>
      <c r="M4">
        <f>'Participations list'!Q9</f>
        <v>0</v>
      </c>
    </row>
    <row r="5" spans="1:13" x14ac:dyDescent="0.2">
      <c r="A5">
        <f>'Participations list'!F10</f>
        <v>0</v>
      </c>
      <c r="B5" t="b">
        <f t="shared" ref="B5:B14" si="1">IF(A5="M","Dhr.",(IF(A5="V","Mevr.")))</f>
        <v>0</v>
      </c>
      <c r="D5">
        <f>'Participations list'!B10</f>
        <v>0</v>
      </c>
      <c r="E5" t="str">
        <f>TRIM(CONCATENATE('Participations list'!D10," ",'Participations list'!E10))</f>
        <v/>
      </c>
      <c r="F5">
        <f>'Participations list'!C10</f>
        <v>0</v>
      </c>
      <c r="G5" t="str">
        <f>CONCATENATE('Participations list'!J10," ",'Participations list'!K10)</f>
        <v xml:space="preserve"> </v>
      </c>
      <c r="H5">
        <f>'Participations list'!L10</f>
        <v>0</v>
      </c>
      <c r="I5">
        <f>'Participations list'!M10</f>
        <v>0</v>
      </c>
      <c r="J5" s="11">
        <f>'Participations list'!P10</f>
        <v>0</v>
      </c>
      <c r="K5">
        <f>'Company Data'!B6</f>
        <v>0</v>
      </c>
      <c r="M5">
        <f>'Participations list'!Q10</f>
        <v>0</v>
      </c>
    </row>
    <row r="6" spans="1:13" x14ac:dyDescent="0.2">
      <c r="A6">
        <f>'Participations list'!F11</f>
        <v>0</v>
      </c>
      <c r="B6" t="b">
        <f t="shared" si="1"/>
        <v>0</v>
      </c>
      <c r="D6">
        <f>'Participations list'!B11</f>
        <v>0</v>
      </c>
      <c r="E6" t="str">
        <f>TRIM(CONCATENATE('Participations list'!D11," ",'Participations list'!E11))</f>
        <v/>
      </c>
      <c r="F6">
        <f>'Participations list'!C11</f>
        <v>0</v>
      </c>
      <c r="G6" t="str">
        <f>CONCATENATE('Participations list'!J11," ",'Participations list'!K11)</f>
        <v xml:space="preserve"> </v>
      </c>
      <c r="H6">
        <f>'Participations list'!L11</f>
        <v>0</v>
      </c>
      <c r="I6">
        <f>'Participations list'!M11</f>
        <v>0</v>
      </c>
      <c r="J6" s="11">
        <f>'Participations list'!P11</f>
        <v>0</v>
      </c>
      <c r="K6">
        <f>'Company Data'!B6</f>
        <v>0</v>
      </c>
      <c r="M6">
        <f>'Participations list'!Q11</f>
        <v>0</v>
      </c>
    </row>
    <row r="7" spans="1:13" x14ac:dyDescent="0.2">
      <c r="A7">
        <f>'Participations list'!F12</f>
        <v>0</v>
      </c>
      <c r="B7" t="b">
        <f t="shared" si="1"/>
        <v>0</v>
      </c>
      <c r="D7">
        <f>'Participations list'!B12</f>
        <v>0</v>
      </c>
      <c r="E7" t="str">
        <f>TRIM(CONCATENATE('Participations list'!D12," ",'Participations list'!E12))</f>
        <v/>
      </c>
      <c r="F7">
        <f>'Participations list'!C12</f>
        <v>0</v>
      </c>
      <c r="G7" t="str">
        <f>CONCATENATE('Participations list'!J12," ",'Participations list'!K12)</f>
        <v xml:space="preserve"> </v>
      </c>
      <c r="H7">
        <f>'Participations list'!L12</f>
        <v>0</v>
      </c>
      <c r="I7">
        <f>'Participations list'!M12</f>
        <v>0</v>
      </c>
      <c r="J7" s="11">
        <f>'Participations list'!P12</f>
        <v>0</v>
      </c>
      <c r="K7">
        <f>'Company Data'!B6</f>
        <v>0</v>
      </c>
      <c r="M7">
        <f>'Participations list'!Q12</f>
        <v>0</v>
      </c>
    </row>
    <row r="8" spans="1:13" x14ac:dyDescent="0.2">
      <c r="A8">
        <f>'Participations list'!F13</f>
        <v>0</v>
      </c>
      <c r="B8" t="b">
        <f t="shared" si="1"/>
        <v>0</v>
      </c>
      <c r="D8">
        <f>'Participations list'!B13</f>
        <v>0</v>
      </c>
      <c r="E8" t="str">
        <f>TRIM(CONCATENATE('Participations list'!D13," ",'Participations list'!E13))</f>
        <v/>
      </c>
      <c r="F8">
        <f>'Participations list'!C13</f>
        <v>0</v>
      </c>
      <c r="G8" t="str">
        <f>CONCATENATE('Participations list'!J13," ",'Participations list'!K13)</f>
        <v xml:space="preserve"> </v>
      </c>
      <c r="H8">
        <f>'Participations list'!L13</f>
        <v>0</v>
      </c>
      <c r="I8">
        <f>'Participations list'!M13</f>
        <v>0</v>
      </c>
      <c r="J8" s="11">
        <f>'Participations list'!P13</f>
        <v>0</v>
      </c>
      <c r="K8">
        <f>'Company Data'!B6</f>
        <v>0</v>
      </c>
      <c r="M8">
        <f>'Participations list'!Q13</f>
        <v>0</v>
      </c>
    </row>
    <row r="9" spans="1:13" x14ac:dyDescent="0.2">
      <c r="A9">
        <f>'Participations list'!F14</f>
        <v>0</v>
      </c>
      <c r="B9" t="b">
        <f t="shared" si="1"/>
        <v>0</v>
      </c>
      <c r="D9">
        <f>'Participations list'!B14</f>
        <v>0</v>
      </c>
      <c r="E9" t="str">
        <f>TRIM(CONCATENATE('Participations list'!D14," ",'Participations list'!E14))</f>
        <v/>
      </c>
      <c r="F9">
        <f>'Participations list'!C14</f>
        <v>0</v>
      </c>
      <c r="G9" t="str">
        <f>CONCATENATE('Participations list'!J14," ",'Participations list'!K14)</f>
        <v xml:space="preserve"> </v>
      </c>
      <c r="H9">
        <f>'Participations list'!L14</f>
        <v>0</v>
      </c>
      <c r="I9">
        <f>'Participations list'!M14</f>
        <v>0</v>
      </c>
      <c r="J9" s="11">
        <f>'Participations list'!P14</f>
        <v>0</v>
      </c>
      <c r="K9">
        <f>'Company Data'!B6</f>
        <v>0</v>
      </c>
      <c r="M9">
        <f>'Participations list'!Q14</f>
        <v>0</v>
      </c>
    </row>
    <row r="10" spans="1:13" x14ac:dyDescent="0.2">
      <c r="A10">
        <f>'Participations list'!F15</f>
        <v>0</v>
      </c>
      <c r="B10" t="b">
        <f t="shared" si="1"/>
        <v>0</v>
      </c>
      <c r="D10">
        <f>'Participations list'!B15</f>
        <v>0</v>
      </c>
      <c r="E10" t="str">
        <f>TRIM(CONCATENATE('Participations list'!D15," ",'Participations list'!E15))</f>
        <v/>
      </c>
      <c r="F10">
        <f>'Participations list'!C15</f>
        <v>0</v>
      </c>
      <c r="G10" t="str">
        <f>CONCATENATE('Participations list'!J15," ",'Participations list'!K15)</f>
        <v xml:space="preserve"> </v>
      </c>
      <c r="H10">
        <f>'Participations list'!L15</f>
        <v>0</v>
      </c>
      <c r="I10">
        <f>'Participations list'!M15</f>
        <v>0</v>
      </c>
      <c r="J10" s="11">
        <f>'Participations list'!P15</f>
        <v>0</v>
      </c>
      <c r="K10">
        <f>'Company Data'!B6</f>
        <v>0</v>
      </c>
      <c r="M10">
        <f>'Participations list'!Q15</f>
        <v>0</v>
      </c>
    </row>
    <row r="11" spans="1:13" x14ac:dyDescent="0.2">
      <c r="A11">
        <f>'Participations list'!F16</f>
        <v>0</v>
      </c>
      <c r="B11" t="b">
        <f t="shared" si="1"/>
        <v>0</v>
      </c>
      <c r="D11">
        <f>'Participations list'!B16</f>
        <v>0</v>
      </c>
      <c r="E11" t="str">
        <f>TRIM(CONCATENATE('Participations list'!D16," ",'Participations list'!E16))</f>
        <v/>
      </c>
      <c r="F11">
        <f>'Participations list'!C16</f>
        <v>0</v>
      </c>
      <c r="G11" t="str">
        <f>CONCATENATE('Participations list'!J16," ",'Participations list'!K16)</f>
        <v xml:space="preserve"> </v>
      </c>
      <c r="H11">
        <f>'Participations list'!L16</f>
        <v>0</v>
      </c>
      <c r="I11">
        <f>'Participations list'!M16</f>
        <v>0</v>
      </c>
      <c r="J11" s="11">
        <f>'Participations list'!P16</f>
        <v>0</v>
      </c>
      <c r="K11">
        <f>'Company Data'!B6</f>
        <v>0</v>
      </c>
      <c r="M11">
        <f>'Participations list'!Q16</f>
        <v>0</v>
      </c>
    </row>
    <row r="12" spans="1:13" x14ac:dyDescent="0.2">
      <c r="A12">
        <f>'Participations list'!F17</f>
        <v>0</v>
      </c>
      <c r="B12" t="b">
        <f t="shared" si="1"/>
        <v>0</v>
      </c>
      <c r="D12">
        <f>'Participations list'!B17</f>
        <v>0</v>
      </c>
      <c r="E12" t="str">
        <f>TRIM(CONCATENATE('Participations list'!D17," ",'Participations list'!E17))</f>
        <v/>
      </c>
      <c r="F12">
        <f>'Participations list'!C17</f>
        <v>0</v>
      </c>
      <c r="G12" t="str">
        <f>CONCATENATE('Participations list'!J17," ",'Participations list'!K17)</f>
        <v xml:space="preserve"> </v>
      </c>
      <c r="H12">
        <f>'Participations list'!L17</f>
        <v>0</v>
      </c>
      <c r="I12">
        <f>'Participations list'!M17</f>
        <v>0</v>
      </c>
      <c r="J12" s="11">
        <f>'Participations list'!P17</f>
        <v>0</v>
      </c>
      <c r="K12">
        <f>'Company Data'!B6</f>
        <v>0</v>
      </c>
      <c r="M12">
        <f>'Participations list'!Q17</f>
        <v>0</v>
      </c>
    </row>
    <row r="13" spans="1:13" x14ac:dyDescent="0.2">
      <c r="A13">
        <f>'Participations list'!F18</f>
        <v>0</v>
      </c>
      <c r="B13" t="b">
        <f t="shared" si="1"/>
        <v>0</v>
      </c>
      <c r="D13">
        <f>'Participations list'!B18</f>
        <v>0</v>
      </c>
      <c r="E13" t="str">
        <f>TRIM(CONCATENATE('Participations list'!D18," ",'Participations list'!E18))</f>
        <v/>
      </c>
      <c r="F13">
        <f>'Participations list'!C18</f>
        <v>0</v>
      </c>
      <c r="G13" t="str">
        <f>CONCATENATE('Participations list'!J18," ",'Participations list'!K18)</f>
        <v xml:space="preserve"> </v>
      </c>
      <c r="H13">
        <f>'Participations list'!L18</f>
        <v>0</v>
      </c>
      <c r="I13">
        <f>'Participations list'!M18</f>
        <v>0</v>
      </c>
      <c r="J13" s="11">
        <f>'Participations list'!P18</f>
        <v>0</v>
      </c>
      <c r="K13">
        <f>'Company Data'!B6</f>
        <v>0</v>
      </c>
      <c r="M13">
        <f>'Participations list'!Q18</f>
        <v>0</v>
      </c>
    </row>
    <row r="14" spans="1:13" x14ac:dyDescent="0.2">
      <c r="A14">
        <f>'Participations list'!F19</f>
        <v>0</v>
      </c>
      <c r="B14" t="b">
        <f t="shared" si="1"/>
        <v>0</v>
      </c>
      <c r="D14">
        <f>'Participations list'!B19</f>
        <v>0</v>
      </c>
      <c r="E14" t="str">
        <f>TRIM(CONCATENATE('Participations list'!D19," ",'Participations list'!E19))</f>
        <v/>
      </c>
      <c r="F14">
        <f>'Participations list'!C19</f>
        <v>0</v>
      </c>
      <c r="G14" t="str">
        <f>CONCATENATE('Participations list'!J19," ",'Participations list'!K19)</f>
        <v xml:space="preserve"> </v>
      </c>
      <c r="H14">
        <f>'Participations list'!L19</f>
        <v>0</v>
      </c>
      <c r="I14">
        <f>'Participations list'!M19</f>
        <v>0</v>
      </c>
      <c r="J14" s="11">
        <f>'Participations list'!P19</f>
        <v>0</v>
      </c>
      <c r="K14">
        <f>'Company Data'!B6</f>
        <v>0</v>
      </c>
      <c r="M14">
        <f>'Participations list'!Q19</f>
        <v>0</v>
      </c>
    </row>
    <row r="15" spans="1:13" x14ac:dyDescent="0.2">
      <c r="A15">
        <f>'Participations list'!F20</f>
        <v>0</v>
      </c>
      <c r="B15" t="b">
        <f t="shared" si="0"/>
        <v>0</v>
      </c>
      <c r="D15">
        <f>'Participations list'!B20</f>
        <v>0</v>
      </c>
      <c r="E15" t="str">
        <f>TRIM(CONCATENATE('Participations list'!D20," ",'Participations list'!E20))</f>
        <v/>
      </c>
      <c r="F15">
        <f>'Participations list'!C20</f>
        <v>0</v>
      </c>
      <c r="G15" t="str">
        <f>CONCATENATE('Participations list'!J20," ",'Participations list'!K20)</f>
        <v xml:space="preserve"> </v>
      </c>
      <c r="H15">
        <f>'Participations list'!L20</f>
        <v>0</v>
      </c>
      <c r="I15">
        <f>'Participations list'!M20</f>
        <v>0</v>
      </c>
      <c r="J15" s="11">
        <f>'Participations list'!P20</f>
        <v>0</v>
      </c>
      <c r="K15">
        <f>'Company Data'!B6</f>
        <v>0</v>
      </c>
      <c r="M15">
        <f>'Participations list'!Q20</f>
        <v>0</v>
      </c>
    </row>
    <row r="16" spans="1:13" x14ac:dyDescent="0.2">
      <c r="A16">
        <f>'Participations list'!F21</f>
        <v>0</v>
      </c>
      <c r="B16" t="b">
        <f t="shared" si="0"/>
        <v>0</v>
      </c>
      <c r="D16">
        <f>'Participations list'!B21</f>
        <v>0</v>
      </c>
      <c r="E16" t="str">
        <f>TRIM(CONCATENATE('Participations list'!D21," ",'Participations list'!E21))</f>
        <v/>
      </c>
      <c r="F16">
        <f>'Participations list'!C21</f>
        <v>0</v>
      </c>
      <c r="G16" t="str">
        <f>CONCATENATE('Participations list'!J21," ",'Participations list'!K21)</f>
        <v xml:space="preserve"> </v>
      </c>
      <c r="H16">
        <f>'Participations list'!L21</f>
        <v>0</v>
      </c>
      <c r="I16">
        <f>'Participations list'!M21</f>
        <v>0</v>
      </c>
      <c r="J16" s="11">
        <f>'Participations list'!P21</f>
        <v>0</v>
      </c>
      <c r="K16">
        <f>'Company Data'!B6</f>
        <v>0</v>
      </c>
      <c r="M16">
        <f>'Participations list'!Q21</f>
        <v>0</v>
      </c>
    </row>
    <row r="17" spans="1:13" x14ac:dyDescent="0.2">
      <c r="A17">
        <f>'Participations list'!F22</f>
        <v>0</v>
      </c>
      <c r="B17" t="b">
        <f t="shared" si="0"/>
        <v>0</v>
      </c>
      <c r="D17">
        <f>'Participations list'!B22</f>
        <v>0</v>
      </c>
      <c r="E17" t="str">
        <f>TRIM(CONCATENATE('Participations list'!D22," ",'Participations list'!E22))</f>
        <v/>
      </c>
      <c r="F17">
        <f>'Participations list'!C22</f>
        <v>0</v>
      </c>
      <c r="G17" t="str">
        <f>CONCATENATE('Participations list'!J22," ",'Participations list'!K22)</f>
        <v xml:space="preserve"> </v>
      </c>
      <c r="H17">
        <f>'Participations list'!L22</f>
        <v>0</v>
      </c>
      <c r="I17">
        <f>'Participations list'!M22</f>
        <v>0</v>
      </c>
      <c r="J17" s="11">
        <f>'Participations list'!P22</f>
        <v>0</v>
      </c>
      <c r="K17">
        <f>'Company Data'!B6</f>
        <v>0</v>
      </c>
      <c r="M17">
        <f>'Participations list'!Q22</f>
        <v>0</v>
      </c>
    </row>
    <row r="18" spans="1:13" x14ac:dyDescent="0.2">
      <c r="A18">
        <f>'Participations list'!F23</f>
        <v>0</v>
      </c>
      <c r="B18" t="b">
        <f t="shared" si="0"/>
        <v>0</v>
      </c>
      <c r="D18">
        <f>'Participations list'!B23</f>
        <v>0</v>
      </c>
      <c r="E18" t="str">
        <f>TRIM(CONCATENATE('Participations list'!D23," ",'Participations list'!E23))</f>
        <v/>
      </c>
      <c r="F18">
        <f>'Participations list'!C23</f>
        <v>0</v>
      </c>
      <c r="G18" t="str">
        <f>CONCATENATE('Participations list'!J23," ",'Participations list'!K23)</f>
        <v xml:space="preserve"> </v>
      </c>
      <c r="H18">
        <f>'Participations list'!L23</f>
        <v>0</v>
      </c>
      <c r="I18">
        <f>'Participations list'!M23</f>
        <v>0</v>
      </c>
      <c r="J18" s="11">
        <f>'Participations list'!P23</f>
        <v>0</v>
      </c>
      <c r="K18">
        <f>'Company Data'!B6</f>
        <v>0</v>
      </c>
      <c r="M18">
        <f>'Participations list'!Q23</f>
        <v>0</v>
      </c>
    </row>
    <row r="19" spans="1:13" x14ac:dyDescent="0.2">
      <c r="A19">
        <f>'Participations list'!F24</f>
        <v>0</v>
      </c>
      <c r="B19" t="b">
        <f t="shared" si="0"/>
        <v>0</v>
      </c>
      <c r="D19">
        <f>'Participations list'!B24</f>
        <v>0</v>
      </c>
      <c r="E19" t="str">
        <f>TRIM(CONCATENATE('Participations list'!D24," ",'Participations list'!E24))</f>
        <v/>
      </c>
      <c r="F19">
        <f>'Participations list'!C24</f>
        <v>0</v>
      </c>
      <c r="G19" t="str">
        <f>CONCATENATE('Participations list'!J24," ",'Participations list'!K24)</f>
        <v xml:space="preserve"> </v>
      </c>
      <c r="H19">
        <f>'Participations list'!L24</f>
        <v>0</v>
      </c>
      <c r="I19">
        <f>'Participations list'!M24</f>
        <v>0</v>
      </c>
      <c r="J19" s="11">
        <f>'Participations list'!P24</f>
        <v>0</v>
      </c>
      <c r="K19">
        <f>'Company Data'!B6</f>
        <v>0</v>
      </c>
      <c r="M19">
        <f>'Participations list'!Q24</f>
        <v>0</v>
      </c>
    </row>
    <row r="20" spans="1:13" x14ac:dyDescent="0.2">
      <c r="A20">
        <f>'Participations list'!F25</f>
        <v>0</v>
      </c>
      <c r="B20" t="b">
        <f t="shared" si="0"/>
        <v>0</v>
      </c>
      <c r="D20">
        <f>'Participations list'!B25</f>
        <v>0</v>
      </c>
      <c r="E20" t="str">
        <f>TRIM(CONCATENATE('Participations list'!D25," ",'Participations list'!E25))</f>
        <v/>
      </c>
      <c r="F20">
        <f>'Participations list'!C25</f>
        <v>0</v>
      </c>
      <c r="G20" t="str">
        <f>CONCATENATE('Participations list'!J25," ",'Participations list'!K25)</f>
        <v xml:space="preserve"> </v>
      </c>
      <c r="H20">
        <f>'Participations list'!L25</f>
        <v>0</v>
      </c>
      <c r="I20">
        <f>'Participations list'!M25</f>
        <v>0</v>
      </c>
      <c r="J20" s="11">
        <f>'Participations list'!P25</f>
        <v>0</v>
      </c>
      <c r="K20">
        <f>'Company Data'!B6</f>
        <v>0</v>
      </c>
      <c r="M20">
        <f>'Participations list'!Q25</f>
        <v>0</v>
      </c>
    </row>
    <row r="21" spans="1:13" x14ac:dyDescent="0.2">
      <c r="A21">
        <f>'Participations list'!F26</f>
        <v>0</v>
      </c>
      <c r="B21" t="b">
        <f t="shared" si="0"/>
        <v>0</v>
      </c>
      <c r="D21">
        <f>'Participations list'!B26</f>
        <v>0</v>
      </c>
      <c r="E21" t="str">
        <f>TRIM(CONCATENATE('Participations list'!D26," ",'Participations list'!E26))</f>
        <v/>
      </c>
      <c r="F21">
        <f>'Participations list'!C26</f>
        <v>0</v>
      </c>
      <c r="G21" t="str">
        <f>CONCATENATE('Participations list'!J26," ",'Participations list'!K26)</f>
        <v xml:space="preserve"> </v>
      </c>
      <c r="H21">
        <f>'Participations list'!L26</f>
        <v>0</v>
      </c>
      <c r="I21">
        <f>'Participations list'!M26</f>
        <v>0</v>
      </c>
      <c r="J21" s="11">
        <f>'Participations list'!P26</f>
        <v>0</v>
      </c>
      <c r="K21">
        <f>'Company Data'!B6</f>
        <v>0</v>
      </c>
      <c r="M21">
        <f>'Participations list'!Q26</f>
        <v>0</v>
      </c>
    </row>
    <row r="22" spans="1:13" x14ac:dyDescent="0.2">
      <c r="A22">
        <f>'Participations list'!F27</f>
        <v>0</v>
      </c>
      <c r="B22" t="b">
        <f t="shared" si="0"/>
        <v>0</v>
      </c>
      <c r="D22">
        <f>'Participations list'!B27</f>
        <v>0</v>
      </c>
      <c r="E22" t="str">
        <f>TRIM(CONCATENATE('Participations list'!D27," ",'Participations list'!E27))</f>
        <v/>
      </c>
      <c r="F22">
        <f>'Participations list'!C27</f>
        <v>0</v>
      </c>
      <c r="G22" t="str">
        <f>CONCATENATE('Participations list'!J27," ",'Participations list'!K27)</f>
        <v xml:space="preserve"> </v>
      </c>
      <c r="H22">
        <f>'Participations list'!L27</f>
        <v>0</v>
      </c>
      <c r="I22">
        <f>'Participations list'!M27</f>
        <v>0</v>
      </c>
      <c r="J22" s="11">
        <f>'Participations list'!P27</f>
        <v>0</v>
      </c>
      <c r="K22">
        <f>'Company Data'!B6</f>
        <v>0</v>
      </c>
      <c r="M22">
        <f>'Participations list'!Q27</f>
        <v>0</v>
      </c>
    </row>
    <row r="23" spans="1:13" x14ac:dyDescent="0.2">
      <c r="A23">
        <f>'Participations list'!F28</f>
        <v>0</v>
      </c>
      <c r="B23" t="b">
        <f t="shared" si="0"/>
        <v>0</v>
      </c>
      <c r="D23">
        <f>'Participations list'!B28</f>
        <v>0</v>
      </c>
      <c r="E23" t="str">
        <f>TRIM(CONCATENATE('Participations list'!D28," ",'Participations list'!E28))</f>
        <v/>
      </c>
      <c r="F23">
        <f>'Participations list'!C28</f>
        <v>0</v>
      </c>
      <c r="G23" t="str">
        <f>CONCATENATE('Participations list'!J28," ",'Participations list'!K28)</f>
        <v xml:space="preserve"> </v>
      </c>
      <c r="H23">
        <f>'Participations list'!L28</f>
        <v>0</v>
      </c>
      <c r="I23">
        <f>'Participations list'!M28</f>
        <v>0</v>
      </c>
      <c r="J23" s="11">
        <f>'Participations list'!P28</f>
        <v>0</v>
      </c>
      <c r="K23">
        <f>'Company Data'!B6</f>
        <v>0</v>
      </c>
      <c r="M23">
        <f>'Participations list'!Q28</f>
        <v>0</v>
      </c>
    </row>
    <row r="24" spans="1:13" x14ac:dyDescent="0.2">
      <c r="A24">
        <f>'Participations list'!F29</f>
        <v>0</v>
      </c>
      <c r="B24" t="b">
        <f t="shared" si="0"/>
        <v>0</v>
      </c>
      <c r="D24">
        <f>'Participations list'!B29</f>
        <v>0</v>
      </c>
      <c r="E24" t="str">
        <f>TRIM(CONCATENATE('Participations list'!D29," ",'Participations list'!E29))</f>
        <v/>
      </c>
      <c r="F24">
        <f>'Participations list'!C29</f>
        <v>0</v>
      </c>
      <c r="G24" t="str">
        <f>CONCATENATE('Participations list'!J29," ",'Participations list'!K29)</f>
        <v xml:space="preserve"> </v>
      </c>
      <c r="H24">
        <f>'Participations list'!L29</f>
        <v>0</v>
      </c>
      <c r="I24">
        <f>'Participations list'!M29</f>
        <v>0</v>
      </c>
      <c r="J24" s="11">
        <f>'Participations list'!P29</f>
        <v>0</v>
      </c>
      <c r="K24">
        <f>'Company Data'!B6</f>
        <v>0</v>
      </c>
      <c r="M24">
        <f>'Participations list'!Q29</f>
        <v>0</v>
      </c>
    </row>
    <row r="25" spans="1:13" x14ac:dyDescent="0.2">
      <c r="A25">
        <f>'Participations list'!F30</f>
        <v>0</v>
      </c>
      <c r="B25" t="b">
        <f t="shared" si="0"/>
        <v>0</v>
      </c>
      <c r="D25">
        <f>'Participations list'!B30</f>
        <v>0</v>
      </c>
      <c r="E25" t="str">
        <f>TRIM(CONCATENATE('Participations list'!D30," ",'Participations list'!E30))</f>
        <v/>
      </c>
      <c r="F25">
        <f>'Participations list'!C30</f>
        <v>0</v>
      </c>
      <c r="G25" t="str">
        <f>CONCATENATE('Participations list'!J30," ",'Participations list'!K30)</f>
        <v xml:space="preserve"> </v>
      </c>
      <c r="H25">
        <f>'Participations list'!L30</f>
        <v>0</v>
      </c>
      <c r="I25">
        <f>'Participations list'!M30</f>
        <v>0</v>
      </c>
      <c r="J25" s="11">
        <f>'Participations list'!P30</f>
        <v>0</v>
      </c>
      <c r="K25">
        <f>'Company Data'!B6</f>
        <v>0</v>
      </c>
      <c r="M25">
        <f>'Participations list'!Q30</f>
        <v>0</v>
      </c>
    </row>
    <row r="26" spans="1:13" x14ac:dyDescent="0.2">
      <c r="A26">
        <f>'Participations list'!F31</f>
        <v>0</v>
      </c>
      <c r="B26" t="b">
        <f t="shared" si="0"/>
        <v>0</v>
      </c>
      <c r="D26">
        <f>'Participations list'!B31</f>
        <v>0</v>
      </c>
      <c r="E26" t="str">
        <f>TRIM(CONCATENATE('Participations list'!D31," ",'Participations list'!E31))</f>
        <v/>
      </c>
      <c r="F26">
        <f>'Participations list'!C31</f>
        <v>0</v>
      </c>
      <c r="G26" t="str">
        <f>CONCATENATE('Participations list'!J31," ",'Participations list'!K31)</f>
        <v xml:space="preserve"> </v>
      </c>
      <c r="H26">
        <f>'Participations list'!L31</f>
        <v>0</v>
      </c>
      <c r="I26">
        <f>'Participations list'!M31</f>
        <v>0</v>
      </c>
      <c r="J26" s="11">
        <f>'Participations list'!P31</f>
        <v>0</v>
      </c>
      <c r="K26">
        <f>'Company Data'!B6</f>
        <v>0</v>
      </c>
      <c r="M26">
        <f>'Participations list'!Q31</f>
        <v>0</v>
      </c>
    </row>
    <row r="27" spans="1:13" x14ac:dyDescent="0.2">
      <c r="A27">
        <f>'Participations list'!F32</f>
        <v>0</v>
      </c>
      <c r="B27" t="b">
        <f t="shared" si="0"/>
        <v>0</v>
      </c>
      <c r="D27">
        <f>'Participations list'!B32</f>
        <v>0</v>
      </c>
      <c r="E27" t="str">
        <f>TRIM(CONCATENATE('Participations list'!D32," ",'Participations list'!E32))</f>
        <v/>
      </c>
      <c r="F27">
        <f>'Participations list'!C32</f>
        <v>0</v>
      </c>
      <c r="G27" t="str">
        <f>CONCATENATE('Participations list'!J32," ",'Participations list'!K32)</f>
        <v xml:space="preserve"> </v>
      </c>
      <c r="H27">
        <f>'Participations list'!L32</f>
        <v>0</v>
      </c>
      <c r="I27">
        <f>'Participations list'!M32</f>
        <v>0</v>
      </c>
      <c r="J27" s="11">
        <f>'Participations list'!P32</f>
        <v>0</v>
      </c>
      <c r="K27">
        <f>'Company Data'!B6</f>
        <v>0</v>
      </c>
      <c r="M27">
        <f>'Participations list'!Q32</f>
        <v>0</v>
      </c>
    </row>
    <row r="28" spans="1:13" x14ac:dyDescent="0.2">
      <c r="A28">
        <f>'Participations list'!F33</f>
        <v>0</v>
      </c>
      <c r="B28" t="b">
        <f t="shared" si="0"/>
        <v>0</v>
      </c>
      <c r="D28">
        <f>'Participations list'!B33</f>
        <v>0</v>
      </c>
      <c r="E28" t="str">
        <f>TRIM(CONCATENATE('Participations list'!D33," ",'Participations list'!E33))</f>
        <v/>
      </c>
      <c r="F28">
        <f>'Participations list'!C33</f>
        <v>0</v>
      </c>
      <c r="G28" t="str">
        <f>CONCATENATE('Participations list'!J33," ",'Participations list'!K33)</f>
        <v xml:space="preserve"> </v>
      </c>
      <c r="H28">
        <f>'Participations list'!L33</f>
        <v>0</v>
      </c>
      <c r="I28">
        <f>'Participations list'!M33</f>
        <v>0</v>
      </c>
      <c r="J28" s="11">
        <f>'Participations list'!P33</f>
        <v>0</v>
      </c>
      <c r="K28">
        <f>'Company Data'!B6</f>
        <v>0</v>
      </c>
      <c r="M28">
        <f>'Participations list'!Q33</f>
        <v>0</v>
      </c>
    </row>
    <row r="29" spans="1:13" x14ac:dyDescent="0.2">
      <c r="A29">
        <f>'Participations list'!F34</f>
        <v>0</v>
      </c>
      <c r="B29" t="b">
        <f t="shared" si="0"/>
        <v>0</v>
      </c>
      <c r="D29">
        <f>'Participations list'!B34</f>
        <v>0</v>
      </c>
      <c r="E29" t="str">
        <f>TRIM(CONCATENATE('Participations list'!D34," ",'Participations list'!E34))</f>
        <v/>
      </c>
      <c r="F29">
        <f>'Participations list'!C34</f>
        <v>0</v>
      </c>
      <c r="G29" t="str">
        <f>CONCATENATE('Participations list'!J34," ",'Participations list'!K34)</f>
        <v xml:space="preserve"> </v>
      </c>
      <c r="H29">
        <f>'Participations list'!L34</f>
        <v>0</v>
      </c>
      <c r="I29">
        <f>'Participations list'!M34</f>
        <v>0</v>
      </c>
      <c r="J29" s="11">
        <f>'Participations list'!P34</f>
        <v>0</v>
      </c>
      <c r="K29">
        <f>'Company Data'!B6</f>
        <v>0</v>
      </c>
      <c r="M29">
        <f>'Participations list'!Q34</f>
        <v>0</v>
      </c>
    </row>
    <row r="30" spans="1:13" x14ac:dyDescent="0.2">
      <c r="A30">
        <f>'Participations list'!F35</f>
        <v>0</v>
      </c>
      <c r="B30" t="b">
        <f t="shared" si="0"/>
        <v>0</v>
      </c>
      <c r="D30">
        <f>'Participations list'!B35</f>
        <v>0</v>
      </c>
      <c r="E30" t="str">
        <f>TRIM(CONCATENATE('Participations list'!D35," ",'Participations list'!E35))</f>
        <v/>
      </c>
      <c r="F30">
        <f>'Participations list'!C35</f>
        <v>0</v>
      </c>
      <c r="G30" t="str">
        <f>CONCATENATE('Participations list'!J35," ",'Participations list'!K35)</f>
        <v xml:space="preserve"> </v>
      </c>
      <c r="H30">
        <f>'Participations list'!L35</f>
        <v>0</v>
      </c>
      <c r="I30">
        <f>'Participations list'!M35</f>
        <v>0</v>
      </c>
      <c r="J30" s="11">
        <f>'Participations list'!P35</f>
        <v>0</v>
      </c>
      <c r="K30">
        <f>'Company Data'!B6</f>
        <v>0</v>
      </c>
      <c r="M30">
        <f>'Participations list'!Q35</f>
        <v>0</v>
      </c>
    </row>
    <row r="31" spans="1:13" x14ac:dyDescent="0.2">
      <c r="A31">
        <f>'Participations list'!F36</f>
        <v>0</v>
      </c>
      <c r="B31" t="b">
        <f t="shared" si="0"/>
        <v>0</v>
      </c>
      <c r="D31">
        <f>'Participations list'!B36</f>
        <v>0</v>
      </c>
      <c r="E31" t="str">
        <f>TRIM(CONCATENATE('Participations list'!D36," ",'Participations list'!E36))</f>
        <v/>
      </c>
      <c r="F31">
        <f>'Participations list'!C36</f>
        <v>0</v>
      </c>
      <c r="G31" t="str">
        <f>CONCATENATE('Participations list'!J36," ",'Participations list'!K36)</f>
        <v xml:space="preserve"> </v>
      </c>
      <c r="H31">
        <f>'Participations list'!L36</f>
        <v>0</v>
      </c>
      <c r="I31">
        <f>'Participations list'!M36</f>
        <v>0</v>
      </c>
      <c r="J31" s="11">
        <f>'Participations list'!P36</f>
        <v>0</v>
      </c>
      <c r="K31">
        <f>'Company Data'!B6</f>
        <v>0</v>
      </c>
      <c r="M31">
        <f>'Participations list'!Q36</f>
        <v>0</v>
      </c>
    </row>
    <row r="32" spans="1:13" x14ac:dyDescent="0.2">
      <c r="A32">
        <f>'Participations list'!F37</f>
        <v>0</v>
      </c>
      <c r="D32">
        <f>'Participations list'!B37</f>
        <v>0</v>
      </c>
      <c r="E32" t="str">
        <f>TRIM(CONCATENATE('Participations list'!D37," ",'Participations list'!E37))</f>
        <v/>
      </c>
      <c r="F32">
        <f>'Participations list'!C37</f>
        <v>0</v>
      </c>
      <c r="G32" t="str">
        <f>CONCATENATE('Participations list'!J37," ",'Participations list'!K37)</f>
        <v xml:space="preserve"> </v>
      </c>
      <c r="H32">
        <f>'Participations list'!L37</f>
        <v>0</v>
      </c>
      <c r="I32">
        <f>'Participations list'!M37</f>
        <v>0</v>
      </c>
      <c r="J32" s="11">
        <f>'Participations list'!P37</f>
        <v>0</v>
      </c>
      <c r="K32">
        <f>'Company Data'!B6</f>
        <v>0</v>
      </c>
      <c r="M32">
        <f>'Participations list'!Q7</f>
        <v>0</v>
      </c>
    </row>
    <row r="33" spans="1:10" x14ac:dyDescent="0.2">
      <c r="A33">
        <f>'Participations list'!F38</f>
        <v>0</v>
      </c>
      <c r="D33">
        <f>'Participations list'!B38</f>
        <v>0</v>
      </c>
      <c r="E33" t="str">
        <f>TRIM(CONCATENATE('Participations list'!D38," ",'Participations list'!E38))</f>
        <v/>
      </c>
      <c r="F33">
        <f>'Participations list'!C38</f>
        <v>0</v>
      </c>
      <c r="G33" t="str">
        <f>CONCATENATE('Participations list'!J38," ",'Participations list'!K38)</f>
        <v xml:space="preserve"> </v>
      </c>
      <c r="H33">
        <f>'Participations list'!L38</f>
        <v>0</v>
      </c>
      <c r="J33" s="11"/>
    </row>
    <row r="34" spans="1:10" x14ac:dyDescent="0.2">
      <c r="A34">
        <f>'Participations list'!F39</f>
        <v>0</v>
      </c>
      <c r="D34">
        <f>'Participations list'!B39</f>
        <v>0</v>
      </c>
      <c r="E34" t="str">
        <f>TRIM(CONCATENATE('Participations list'!D39," ",'Participations list'!E39))</f>
        <v/>
      </c>
      <c r="F34">
        <f>'Participations list'!C39</f>
        <v>0</v>
      </c>
      <c r="G34" t="str">
        <f>CONCATENATE('Participations list'!J39," ",'Participations list'!K39)</f>
        <v xml:space="preserve"> </v>
      </c>
      <c r="H34">
        <f>'Participations list'!L39</f>
        <v>0</v>
      </c>
      <c r="J34" s="11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4"/>
  <sheetViews>
    <sheetView zoomScale="110" zoomScaleNormal="110" workbookViewId="0">
      <selection activeCell="B3" sqref="B3"/>
    </sheetView>
  </sheetViews>
  <sheetFormatPr defaultColWidth="8.5703125" defaultRowHeight="12" customHeight="1" x14ac:dyDescent="0.2"/>
  <cols>
    <col min="1" max="1" width="7.85546875" bestFit="1" customWidth="1"/>
    <col min="2" max="2" width="9.7109375" bestFit="1" customWidth="1"/>
    <col min="3" max="3" width="30.7109375" bestFit="1" customWidth="1"/>
    <col min="4" max="4" width="35.42578125" style="2" bestFit="1" customWidth="1"/>
    <col min="5" max="5" width="5.140625" style="2" bestFit="1" customWidth="1"/>
    <col min="6" max="6" width="19.7109375" bestFit="1" customWidth="1"/>
    <col min="7" max="7" width="10.5703125" bestFit="1" customWidth="1"/>
    <col min="8" max="8" width="36.7109375" bestFit="1" customWidth="1"/>
  </cols>
  <sheetData>
    <row r="1" spans="1:8" ht="12" customHeight="1" x14ac:dyDescent="0.2">
      <c r="A1" s="3" t="s">
        <v>491</v>
      </c>
      <c r="B1" s="3" t="s">
        <v>4</v>
      </c>
      <c r="C1" s="3" t="s">
        <v>490</v>
      </c>
      <c r="D1" s="3" t="s">
        <v>493</v>
      </c>
      <c r="E1" s="3" t="s">
        <v>552</v>
      </c>
      <c r="F1" s="3" t="s">
        <v>501</v>
      </c>
      <c r="G1" s="3" t="s">
        <v>555</v>
      </c>
      <c r="H1" s="41" t="s">
        <v>589</v>
      </c>
    </row>
    <row r="2" spans="1:8" ht="12" customHeight="1" x14ac:dyDescent="0.2">
      <c r="A2" s="4" t="s">
        <v>533</v>
      </c>
      <c r="B2" s="1" t="s">
        <v>5</v>
      </c>
      <c r="C2" s="1" t="s">
        <v>6</v>
      </c>
      <c r="D2" t="s">
        <v>494</v>
      </c>
      <c r="E2" t="s">
        <v>553</v>
      </c>
      <c r="F2" s="4" t="s">
        <v>530</v>
      </c>
      <c r="G2" s="24" t="s">
        <v>681</v>
      </c>
      <c r="H2" t="s">
        <v>682</v>
      </c>
    </row>
    <row r="3" spans="1:8" ht="12" customHeight="1" x14ac:dyDescent="0.2">
      <c r="A3" s="4" t="s">
        <v>690</v>
      </c>
      <c r="B3" s="1" t="s">
        <v>7</v>
      </c>
      <c r="C3" s="1" t="s">
        <v>8</v>
      </c>
      <c r="D3" t="s">
        <v>10</v>
      </c>
      <c r="E3" t="s">
        <v>9</v>
      </c>
      <c r="F3" s="4" t="s">
        <v>598</v>
      </c>
      <c r="G3" s="24" t="s">
        <v>684</v>
      </c>
      <c r="H3" t="s">
        <v>556</v>
      </c>
    </row>
    <row r="4" spans="1:8" ht="12" customHeight="1" x14ac:dyDescent="0.2">
      <c r="A4" s="4"/>
      <c r="B4" s="1" t="s">
        <v>9</v>
      </c>
      <c r="C4" s="1" t="s">
        <v>10</v>
      </c>
      <c r="D4" t="s">
        <v>36</v>
      </c>
      <c r="E4" t="s">
        <v>35</v>
      </c>
      <c r="F4" s="4" t="s">
        <v>596</v>
      </c>
      <c r="H4" t="s">
        <v>557</v>
      </c>
    </row>
    <row r="5" spans="1:8" ht="12" customHeight="1" x14ac:dyDescent="0.2">
      <c r="A5" s="4"/>
      <c r="B5" s="1" t="s">
        <v>11</v>
      </c>
      <c r="C5" s="1" t="s">
        <v>12</v>
      </c>
      <c r="D5" t="s">
        <v>16</v>
      </c>
      <c r="E5" t="s">
        <v>15</v>
      </c>
      <c r="F5" s="4" t="s">
        <v>619</v>
      </c>
      <c r="H5" t="s">
        <v>558</v>
      </c>
    </row>
    <row r="6" spans="1:8" ht="12" customHeight="1" x14ac:dyDescent="0.2">
      <c r="A6" s="4"/>
      <c r="B6" s="1" t="s">
        <v>13</v>
      </c>
      <c r="C6" s="1" t="s">
        <v>14</v>
      </c>
      <c r="D6" t="s">
        <v>122</v>
      </c>
      <c r="E6" t="s">
        <v>121</v>
      </c>
      <c r="F6" s="4" t="s">
        <v>599</v>
      </c>
      <c r="H6" t="s">
        <v>559</v>
      </c>
    </row>
    <row r="7" spans="1:8" ht="12" customHeight="1" x14ac:dyDescent="0.2">
      <c r="A7" s="4"/>
      <c r="B7" s="1" t="s">
        <v>15</v>
      </c>
      <c r="C7" s="1" t="s">
        <v>16</v>
      </c>
      <c r="D7" t="s">
        <v>28</v>
      </c>
      <c r="E7"/>
      <c r="F7" s="4" t="s">
        <v>597</v>
      </c>
      <c r="H7" t="s">
        <v>560</v>
      </c>
    </row>
    <row r="8" spans="1:8" ht="12" customHeight="1" x14ac:dyDescent="0.2">
      <c r="A8" s="4"/>
      <c r="B8" s="1" t="s">
        <v>17</v>
      </c>
      <c r="C8" s="1" t="s">
        <v>18</v>
      </c>
      <c r="D8" t="s">
        <v>6</v>
      </c>
      <c r="E8" t="s">
        <v>5</v>
      </c>
      <c r="F8" s="4" t="s">
        <v>620</v>
      </c>
      <c r="H8" t="s">
        <v>561</v>
      </c>
    </row>
    <row r="9" spans="1:8" ht="12" customHeight="1" x14ac:dyDescent="0.2">
      <c r="A9" s="4"/>
      <c r="B9" s="1" t="s">
        <v>19</v>
      </c>
      <c r="C9" s="1" t="s">
        <v>20</v>
      </c>
      <c r="D9" t="s">
        <v>22</v>
      </c>
      <c r="E9" t="s">
        <v>21</v>
      </c>
      <c r="F9" s="4" t="s">
        <v>621</v>
      </c>
      <c r="H9" t="s">
        <v>562</v>
      </c>
    </row>
    <row r="10" spans="1:8" ht="12" customHeight="1" x14ac:dyDescent="0.2">
      <c r="A10" s="4"/>
      <c r="B10" s="1" t="s">
        <v>21</v>
      </c>
      <c r="C10" s="1" t="s">
        <v>22</v>
      </c>
      <c r="D10" t="s">
        <v>14</v>
      </c>
      <c r="E10" t="s">
        <v>13</v>
      </c>
      <c r="F10" s="4"/>
      <c r="H10" t="s">
        <v>563</v>
      </c>
    </row>
    <row r="11" spans="1:8" ht="12" customHeight="1" x14ac:dyDescent="0.2">
      <c r="A11" s="4"/>
      <c r="B11" s="1" t="s">
        <v>23</v>
      </c>
      <c r="C11" s="1" t="s">
        <v>24</v>
      </c>
      <c r="D11" t="s">
        <v>24</v>
      </c>
      <c r="E11" t="s">
        <v>23</v>
      </c>
      <c r="F11" s="4"/>
      <c r="H11" t="s">
        <v>564</v>
      </c>
    </row>
    <row r="12" spans="1:8" ht="12" customHeight="1" x14ac:dyDescent="0.2">
      <c r="A12" s="4"/>
      <c r="B12" s="1" t="s">
        <v>25</v>
      </c>
      <c r="C12" s="1" t="s">
        <v>26</v>
      </c>
      <c r="D12" t="s">
        <v>12</v>
      </c>
      <c r="E12" t="s">
        <v>11</v>
      </c>
      <c r="F12" s="4"/>
      <c r="H12" t="s">
        <v>565</v>
      </c>
    </row>
    <row r="13" spans="1:8" ht="12" customHeight="1" x14ac:dyDescent="0.2">
      <c r="A13" s="4"/>
      <c r="B13" s="1" t="s">
        <v>27</v>
      </c>
      <c r="C13" s="1" t="s">
        <v>28</v>
      </c>
      <c r="D13" t="s">
        <v>26</v>
      </c>
      <c r="E13" t="s">
        <v>25</v>
      </c>
      <c r="F13" s="4"/>
      <c r="H13" t="s">
        <v>566</v>
      </c>
    </row>
    <row r="14" spans="1:8" ht="12" customHeight="1" x14ac:dyDescent="0.2">
      <c r="A14" s="4"/>
      <c r="B14" s="1" t="s">
        <v>29</v>
      </c>
      <c r="C14" s="1" t="s">
        <v>30</v>
      </c>
      <c r="D14" t="s">
        <v>18</v>
      </c>
      <c r="E14" t="s">
        <v>17</v>
      </c>
      <c r="F14" s="4"/>
      <c r="H14" t="s">
        <v>567</v>
      </c>
    </row>
    <row r="15" spans="1:8" ht="12" customHeight="1" x14ac:dyDescent="0.2">
      <c r="A15" s="4"/>
      <c r="B15" s="1" t="s">
        <v>31</v>
      </c>
      <c r="C15" s="1" t="s">
        <v>32</v>
      </c>
      <c r="D15" t="s">
        <v>34</v>
      </c>
      <c r="E15" t="s">
        <v>33</v>
      </c>
      <c r="F15" s="4"/>
      <c r="H15" t="s">
        <v>568</v>
      </c>
    </row>
    <row r="16" spans="1:8" ht="12" customHeight="1" x14ac:dyDescent="0.2">
      <c r="A16" s="4"/>
      <c r="B16" s="1" t="s">
        <v>33</v>
      </c>
      <c r="C16" s="1" t="s">
        <v>34</v>
      </c>
      <c r="D16" t="s">
        <v>32</v>
      </c>
      <c r="E16" t="s">
        <v>31</v>
      </c>
      <c r="F16" s="4"/>
      <c r="H16" t="s">
        <v>569</v>
      </c>
    </row>
    <row r="17" spans="1:8" ht="12" customHeight="1" x14ac:dyDescent="0.2">
      <c r="A17" s="4"/>
      <c r="B17" s="1" t="s">
        <v>35</v>
      </c>
      <c r="C17" s="1" t="s">
        <v>36</v>
      </c>
      <c r="D17" t="s">
        <v>38</v>
      </c>
      <c r="E17" t="s">
        <v>37</v>
      </c>
      <c r="F17" s="4"/>
      <c r="H17" t="s">
        <v>570</v>
      </c>
    </row>
    <row r="18" spans="1:8" ht="12" customHeight="1" x14ac:dyDescent="0.2">
      <c r="A18" s="4"/>
      <c r="B18" s="1" t="s">
        <v>37</v>
      </c>
      <c r="C18" s="1" t="s">
        <v>38</v>
      </c>
      <c r="D18" t="s">
        <v>65</v>
      </c>
      <c r="E18" t="s">
        <v>64</v>
      </c>
      <c r="F18" s="4"/>
      <c r="H18" t="s">
        <v>571</v>
      </c>
    </row>
    <row r="19" spans="1:8" ht="12" customHeight="1" x14ac:dyDescent="0.2">
      <c r="A19" s="4"/>
      <c r="B19" s="1" t="s">
        <v>39</v>
      </c>
      <c r="C19" s="1" t="s">
        <v>40</v>
      </c>
      <c r="D19" t="s">
        <v>51</v>
      </c>
      <c r="E19" t="s">
        <v>50</v>
      </c>
      <c r="F19" s="4"/>
      <c r="H19" t="s">
        <v>572</v>
      </c>
    </row>
    <row r="20" spans="1:8" ht="12" customHeight="1" x14ac:dyDescent="0.2">
      <c r="A20" s="4"/>
      <c r="B20" s="1" t="s">
        <v>41</v>
      </c>
      <c r="C20" s="1" t="s">
        <v>42</v>
      </c>
      <c r="D20" t="s">
        <v>44</v>
      </c>
      <c r="E20" t="s">
        <v>43</v>
      </c>
      <c r="F20" s="4"/>
      <c r="H20" t="s">
        <v>573</v>
      </c>
    </row>
    <row r="21" spans="1:8" ht="12" customHeight="1" x14ac:dyDescent="0.2">
      <c r="A21" s="4"/>
      <c r="B21" s="1" t="s">
        <v>43</v>
      </c>
      <c r="C21" s="1" t="s">
        <v>44</v>
      </c>
      <c r="D21" t="s">
        <v>42</v>
      </c>
      <c r="E21" t="s">
        <v>41</v>
      </c>
      <c r="F21" s="4"/>
      <c r="H21" t="s">
        <v>574</v>
      </c>
    </row>
    <row r="22" spans="1:8" ht="12" customHeight="1" x14ac:dyDescent="0.2">
      <c r="A22" s="4"/>
      <c r="B22" s="1" t="s">
        <v>3</v>
      </c>
      <c r="C22" s="1" t="s">
        <v>45</v>
      </c>
      <c r="D22" t="s">
        <v>45</v>
      </c>
      <c r="E22" t="s">
        <v>3</v>
      </c>
      <c r="F22" s="4"/>
      <c r="H22" t="s">
        <v>575</v>
      </c>
    </row>
    <row r="23" spans="1:8" ht="12" customHeight="1" x14ac:dyDescent="0.2">
      <c r="A23" s="4"/>
      <c r="B23" s="1" t="s">
        <v>46</v>
      </c>
      <c r="C23" s="1" t="s">
        <v>47</v>
      </c>
      <c r="D23" t="s">
        <v>73</v>
      </c>
      <c r="E23" t="s">
        <v>72</v>
      </c>
      <c r="F23" s="4"/>
      <c r="H23" t="s">
        <v>576</v>
      </c>
    </row>
    <row r="24" spans="1:8" ht="12" customHeight="1" x14ac:dyDescent="0.2">
      <c r="A24" s="4"/>
      <c r="B24" s="1" t="s">
        <v>48</v>
      </c>
      <c r="C24" s="1" t="s">
        <v>49</v>
      </c>
      <c r="D24" t="s">
        <v>55</v>
      </c>
      <c r="E24" t="s">
        <v>54</v>
      </c>
      <c r="F24" s="4"/>
      <c r="H24" t="s">
        <v>577</v>
      </c>
    </row>
    <row r="25" spans="1:8" ht="12" customHeight="1" x14ac:dyDescent="0.2">
      <c r="A25" s="4"/>
      <c r="B25" s="1" t="s">
        <v>50</v>
      </c>
      <c r="C25" s="1" t="s">
        <v>51</v>
      </c>
      <c r="D25" t="s">
        <v>57</v>
      </c>
      <c r="E25" t="s">
        <v>56</v>
      </c>
      <c r="F25" s="4"/>
      <c r="H25" t="s">
        <v>594</v>
      </c>
    </row>
    <row r="26" spans="1:8" ht="12" customHeight="1" x14ac:dyDescent="0.2">
      <c r="A26" s="4"/>
      <c r="B26" s="1" t="s">
        <v>52</v>
      </c>
      <c r="C26" s="1" t="s">
        <v>53</v>
      </c>
      <c r="D26" t="s">
        <v>67</v>
      </c>
      <c r="E26" t="s">
        <v>66</v>
      </c>
      <c r="F26" s="4"/>
      <c r="H26" t="s">
        <v>578</v>
      </c>
    </row>
    <row r="27" spans="1:8" ht="12" customHeight="1" x14ac:dyDescent="0.2">
      <c r="A27" s="4"/>
      <c r="B27" s="1" t="s">
        <v>54</v>
      </c>
      <c r="C27" s="1" t="s">
        <v>55</v>
      </c>
      <c r="D27" t="s">
        <v>47</v>
      </c>
      <c r="E27"/>
      <c r="F27" s="4"/>
      <c r="H27" t="s">
        <v>579</v>
      </c>
    </row>
    <row r="28" spans="1:8" ht="12" customHeight="1" x14ac:dyDescent="0.2">
      <c r="A28" s="4"/>
      <c r="B28" s="1" t="s">
        <v>56</v>
      </c>
      <c r="C28" s="1" t="s">
        <v>57</v>
      </c>
      <c r="D28" t="s">
        <v>53</v>
      </c>
      <c r="E28"/>
      <c r="F28" s="4"/>
      <c r="H28" t="s">
        <v>580</v>
      </c>
    </row>
    <row r="29" spans="1:8" ht="12" customHeight="1" x14ac:dyDescent="0.2">
      <c r="A29" s="4"/>
      <c r="B29" s="1" t="s">
        <v>58</v>
      </c>
      <c r="C29" s="1" t="s">
        <v>59</v>
      </c>
      <c r="D29" t="s">
        <v>61</v>
      </c>
      <c r="E29" t="s">
        <v>60</v>
      </c>
      <c r="F29" s="4"/>
      <c r="H29" t="s">
        <v>581</v>
      </c>
    </row>
    <row r="30" spans="1:8" ht="12" customHeight="1" x14ac:dyDescent="0.2">
      <c r="A30" s="4"/>
      <c r="B30" s="1" t="s">
        <v>60</v>
      </c>
      <c r="C30" s="1" t="s">
        <v>61</v>
      </c>
      <c r="D30" t="s">
        <v>40</v>
      </c>
      <c r="E30" t="s">
        <v>39</v>
      </c>
      <c r="F30" s="4"/>
      <c r="H30" t="s">
        <v>582</v>
      </c>
    </row>
    <row r="31" spans="1:8" ht="12" customHeight="1" x14ac:dyDescent="0.2">
      <c r="A31" s="4"/>
      <c r="B31" s="1" t="s">
        <v>62</v>
      </c>
      <c r="C31" s="1" t="s">
        <v>63</v>
      </c>
      <c r="D31" t="s">
        <v>69</v>
      </c>
      <c r="E31" t="s">
        <v>68</v>
      </c>
      <c r="F31" s="4"/>
      <c r="H31" t="s">
        <v>583</v>
      </c>
    </row>
    <row r="32" spans="1:8" ht="12" customHeight="1" x14ac:dyDescent="0.2">
      <c r="A32" s="4"/>
      <c r="B32" s="1" t="s">
        <v>64</v>
      </c>
      <c r="C32" s="1" t="s">
        <v>65</v>
      </c>
      <c r="D32" t="s">
        <v>63</v>
      </c>
      <c r="E32" t="s">
        <v>62</v>
      </c>
      <c r="F32" s="4"/>
      <c r="H32" t="s">
        <v>584</v>
      </c>
    </row>
    <row r="33" spans="1:8" ht="12" customHeight="1" x14ac:dyDescent="0.2">
      <c r="A33" s="4"/>
      <c r="B33" s="1" t="s">
        <v>66</v>
      </c>
      <c r="C33" s="1" t="s">
        <v>67</v>
      </c>
      <c r="D33" t="s">
        <v>59</v>
      </c>
      <c r="E33" t="s">
        <v>58</v>
      </c>
      <c r="F33" s="4"/>
      <c r="H33" t="s">
        <v>683</v>
      </c>
    </row>
    <row r="34" spans="1:8" ht="12" customHeight="1" x14ac:dyDescent="0.2">
      <c r="A34" s="4"/>
      <c r="B34" s="1" t="s">
        <v>68</v>
      </c>
      <c r="C34" s="1" t="s">
        <v>69</v>
      </c>
      <c r="D34" t="s">
        <v>49</v>
      </c>
      <c r="E34" t="s">
        <v>48</v>
      </c>
      <c r="F34" s="4"/>
      <c r="H34" t="s">
        <v>585</v>
      </c>
    </row>
    <row r="35" spans="1:8" ht="12" customHeight="1" x14ac:dyDescent="0.2">
      <c r="A35" s="4"/>
      <c r="B35" s="1" t="s">
        <v>70</v>
      </c>
      <c r="C35" s="1" t="s">
        <v>71</v>
      </c>
      <c r="D35" t="s">
        <v>232</v>
      </c>
      <c r="E35" t="s">
        <v>231</v>
      </c>
      <c r="F35" s="4"/>
      <c r="H35" t="s">
        <v>586</v>
      </c>
    </row>
    <row r="36" spans="1:8" ht="12" customHeight="1" x14ac:dyDescent="0.2">
      <c r="A36" s="4"/>
      <c r="B36" s="1" t="s">
        <v>72</v>
      </c>
      <c r="C36" s="1" t="s">
        <v>73</v>
      </c>
      <c r="D36" t="s">
        <v>75</v>
      </c>
      <c r="E36" t="s">
        <v>74</v>
      </c>
      <c r="F36" s="4"/>
      <c r="H36" t="s">
        <v>587</v>
      </c>
    </row>
    <row r="37" spans="1:8" ht="12" customHeight="1" x14ac:dyDescent="0.2">
      <c r="A37" s="4"/>
      <c r="B37" s="1" t="s">
        <v>74</v>
      </c>
      <c r="C37" s="1" t="s">
        <v>75</v>
      </c>
      <c r="D37" t="s">
        <v>81</v>
      </c>
      <c r="E37" t="s">
        <v>80</v>
      </c>
      <c r="F37" s="4"/>
      <c r="H37" t="s">
        <v>588</v>
      </c>
    </row>
    <row r="38" spans="1:8" ht="12" customHeight="1" x14ac:dyDescent="0.2">
      <c r="A38" s="4"/>
      <c r="B38" s="1" t="s">
        <v>76</v>
      </c>
      <c r="C38" s="1" t="s">
        <v>77</v>
      </c>
      <c r="D38" t="s">
        <v>91</v>
      </c>
      <c r="E38" t="s">
        <v>90</v>
      </c>
      <c r="F38" s="4"/>
      <c r="H38" s="24" t="s">
        <v>595</v>
      </c>
    </row>
    <row r="39" spans="1:8" ht="12" customHeight="1" x14ac:dyDescent="0.2">
      <c r="A39" s="4"/>
      <c r="B39" s="1" t="s">
        <v>78</v>
      </c>
      <c r="C39" s="1" t="s">
        <v>79</v>
      </c>
      <c r="D39" t="s">
        <v>95</v>
      </c>
      <c r="E39" t="s">
        <v>94</v>
      </c>
      <c r="F39" s="4"/>
    </row>
    <row r="40" spans="1:8" ht="12" customHeight="1" x14ac:dyDescent="0.2">
      <c r="A40" s="4"/>
      <c r="B40" s="1" t="s">
        <v>80</v>
      </c>
      <c r="C40" s="1" t="s">
        <v>81</v>
      </c>
      <c r="D40" t="s">
        <v>106</v>
      </c>
      <c r="E40" t="s">
        <v>105</v>
      </c>
      <c r="F40" s="4"/>
    </row>
    <row r="41" spans="1:8" ht="12" customHeight="1" x14ac:dyDescent="0.2">
      <c r="A41" s="4"/>
      <c r="B41" s="1" t="s">
        <v>82</v>
      </c>
      <c r="C41" s="1" t="s">
        <v>83</v>
      </c>
      <c r="D41" t="s">
        <v>77</v>
      </c>
      <c r="E41" t="s">
        <v>76</v>
      </c>
      <c r="F41" s="4"/>
    </row>
    <row r="42" spans="1:8" ht="12" customHeight="1" x14ac:dyDescent="0.2">
      <c r="A42" s="4"/>
      <c r="B42" s="1" t="s">
        <v>84</v>
      </c>
      <c r="C42" s="1" t="s">
        <v>85</v>
      </c>
      <c r="D42" t="s">
        <v>97</v>
      </c>
      <c r="E42" t="s">
        <v>96</v>
      </c>
      <c r="F42" s="4"/>
    </row>
    <row r="43" spans="1:8" ht="12" customHeight="1" x14ac:dyDescent="0.2">
      <c r="A43" s="4"/>
      <c r="B43" s="1" t="s">
        <v>86</v>
      </c>
      <c r="C43" s="1" t="s">
        <v>87</v>
      </c>
      <c r="D43" t="s">
        <v>79</v>
      </c>
      <c r="E43"/>
      <c r="F43" s="4"/>
    </row>
    <row r="44" spans="1:8" ht="12" customHeight="1" x14ac:dyDescent="0.2">
      <c r="A44" s="4"/>
      <c r="B44" s="1" t="s">
        <v>88</v>
      </c>
      <c r="C44" s="1" t="s">
        <v>89</v>
      </c>
      <c r="D44" t="s">
        <v>83</v>
      </c>
      <c r="E44"/>
      <c r="F44" s="4"/>
    </row>
    <row r="45" spans="1:8" ht="12" customHeight="1" x14ac:dyDescent="0.2">
      <c r="A45" s="4"/>
      <c r="B45" s="1" t="s">
        <v>90</v>
      </c>
      <c r="C45" s="1" t="s">
        <v>91</v>
      </c>
      <c r="D45" t="s">
        <v>89</v>
      </c>
      <c r="E45" t="s">
        <v>88</v>
      </c>
      <c r="F45" s="4"/>
    </row>
    <row r="46" spans="1:8" ht="12" customHeight="1" x14ac:dyDescent="0.2">
      <c r="A46" s="4"/>
      <c r="B46" s="1" t="s">
        <v>92</v>
      </c>
      <c r="C46" s="1" t="s">
        <v>93</v>
      </c>
      <c r="D46" t="s">
        <v>99</v>
      </c>
      <c r="E46" t="s">
        <v>98</v>
      </c>
      <c r="F46" s="4"/>
    </row>
    <row r="47" spans="1:8" ht="12" customHeight="1" x14ac:dyDescent="0.2">
      <c r="A47" s="4"/>
      <c r="B47" s="1" t="s">
        <v>94</v>
      </c>
      <c r="C47" s="1" t="s">
        <v>95</v>
      </c>
      <c r="D47" t="s">
        <v>102</v>
      </c>
      <c r="E47" t="s">
        <v>101</v>
      </c>
      <c r="F47" s="4"/>
    </row>
    <row r="48" spans="1:8" ht="12" customHeight="1" x14ac:dyDescent="0.2">
      <c r="A48" s="4"/>
      <c r="B48" s="1" t="s">
        <v>96</v>
      </c>
      <c r="C48" s="1" t="s">
        <v>97</v>
      </c>
      <c r="D48" t="s">
        <v>108</v>
      </c>
      <c r="E48" s="4" t="s">
        <v>107</v>
      </c>
      <c r="F48" s="4"/>
    </row>
    <row r="49" spans="1:6" ht="12" customHeight="1" x14ac:dyDescent="0.2">
      <c r="A49" s="4"/>
      <c r="B49" s="1" t="s">
        <v>98</v>
      </c>
      <c r="C49" s="1" t="s">
        <v>99</v>
      </c>
      <c r="D49" t="s">
        <v>116</v>
      </c>
      <c r="E49" t="s">
        <v>115</v>
      </c>
      <c r="F49" s="4"/>
    </row>
    <row r="50" spans="1:6" ht="12" customHeight="1" x14ac:dyDescent="0.2">
      <c r="A50" s="4"/>
      <c r="B50" s="1" t="s">
        <v>100</v>
      </c>
      <c r="C50" s="1" t="s">
        <v>492</v>
      </c>
      <c r="D50" t="s">
        <v>114</v>
      </c>
      <c r="E50" t="s">
        <v>113</v>
      </c>
      <c r="F50" s="4"/>
    </row>
    <row r="51" spans="1:6" ht="12" customHeight="1" x14ac:dyDescent="0.2">
      <c r="A51" s="4"/>
      <c r="B51" s="1" t="s">
        <v>101</v>
      </c>
      <c r="C51" s="1" t="s">
        <v>102</v>
      </c>
      <c r="D51" t="s">
        <v>118</v>
      </c>
      <c r="E51" t="s">
        <v>117</v>
      </c>
      <c r="F51" s="4"/>
    </row>
    <row r="52" spans="1:6" ht="12" customHeight="1" x14ac:dyDescent="0.2">
      <c r="A52" s="4"/>
      <c r="B52" s="1" t="s">
        <v>103</v>
      </c>
      <c r="C52" s="1" t="s">
        <v>104</v>
      </c>
      <c r="D52" t="s">
        <v>120</v>
      </c>
      <c r="E52" t="s">
        <v>119</v>
      </c>
      <c r="F52" s="4"/>
    </row>
    <row r="53" spans="1:6" ht="12" customHeight="1" x14ac:dyDescent="0.2">
      <c r="A53" s="4"/>
      <c r="B53" s="1" t="s">
        <v>105</v>
      </c>
      <c r="C53" s="1" t="s">
        <v>106</v>
      </c>
      <c r="D53" t="s">
        <v>112</v>
      </c>
      <c r="E53" t="s">
        <v>111</v>
      </c>
      <c r="F53" s="4"/>
    </row>
    <row r="54" spans="1:6" ht="12" customHeight="1" x14ac:dyDescent="0.2">
      <c r="A54" s="4"/>
      <c r="B54" s="1" t="s">
        <v>107</v>
      </c>
      <c r="C54" s="1" t="s">
        <v>108</v>
      </c>
      <c r="D54" t="s">
        <v>124</v>
      </c>
      <c r="E54" t="s">
        <v>123</v>
      </c>
      <c r="F54" s="4"/>
    </row>
    <row r="55" spans="1:6" ht="12" customHeight="1" x14ac:dyDescent="0.2">
      <c r="A55" s="4"/>
      <c r="B55" s="1" t="s">
        <v>109</v>
      </c>
      <c r="C55" s="1" t="s">
        <v>110</v>
      </c>
      <c r="D55" t="s">
        <v>128</v>
      </c>
      <c r="E55" t="s">
        <v>127</v>
      </c>
      <c r="F55" s="4"/>
    </row>
    <row r="56" spans="1:6" ht="12" customHeight="1" x14ac:dyDescent="0.2">
      <c r="A56" s="4"/>
      <c r="B56" s="1" t="s">
        <v>111</v>
      </c>
      <c r="C56" s="1" t="s">
        <v>112</v>
      </c>
      <c r="D56" t="s">
        <v>411</v>
      </c>
      <c r="E56" t="s">
        <v>410</v>
      </c>
      <c r="F56" s="4"/>
    </row>
    <row r="57" spans="1:6" ht="12" customHeight="1" x14ac:dyDescent="0.2">
      <c r="A57" s="4"/>
      <c r="B57" s="1" t="s">
        <v>113</v>
      </c>
      <c r="C57" s="1" t="s">
        <v>114</v>
      </c>
      <c r="D57" t="s">
        <v>174</v>
      </c>
      <c r="E57" t="s">
        <v>173</v>
      </c>
      <c r="F57" s="4"/>
    </row>
    <row r="58" spans="1:6" ht="12" customHeight="1" x14ac:dyDescent="0.2">
      <c r="A58" s="4"/>
      <c r="B58" s="1" t="s">
        <v>115</v>
      </c>
      <c r="C58" s="1" t="s">
        <v>116</v>
      </c>
      <c r="D58" t="s">
        <v>132</v>
      </c>
      <c r="E58" t="s">
        <v>131</v>
      </c>
      <c r="F58" s="4"/>
    </row>
    <row r="59" spans="1:6" ht="12" customHeight="1" x14ac:dyDescent="0.2">
      <c r="A59" s="4"/>
      <c r="B59" s="1" t="s">
        <v>117</v>
      </c>
      <c r="C59" s="1" t="s">
        <v>118</v>
      </c>
      <c r="D59" t="s">
        <v>126</v>
      </c>
      <c r="E59" t="s">
        <v>125</v>
      </c>
      <c r="F59" s="4"/>
    </row>
    <row r="60" spans="1:6" ht="12" customHeight="1" x14ac:dyDescent="0.2">
      <c r="A60" s="4"/>
      <c r="B60" s="1" t="s">
        <v>119</v>
      </c>
      <c r="C60" s="1" t="s">
        <v>120</v>
      </c>
      <c r="D60" t="s">
        <v>136</v>
      </c>
      <c r="E60" t="s">
        <v>135</v>
      </c>
      <c r="F60" s="4"/>
    </row>
    <row r="61" spans="1:6" ht="12" customHeight="1" x14ac:dyDescent="0.2">
      <c r="A61" s="4"/>
      <c r="B61" s="1" t="s">
        <v>121</v>
      </c>
      <c r="C61" s="1" t="s">
        <v>122</v>
      </c>
      <c r="D61" t="s">
        <v>146</v>
      </c>
      <c r="E61" t="s">
        <v>145</v>
      </c>
      <c r="F61" s="4"/>
    </row>
    <row r="62" spans="1:6" ht="12" customHeight="1" x14ac:dyDescent="0.2">
      <c r="A62" s="4"/>
      <c r="B62" s="1" t="s">
        <v>123</v>
      </c>
      <c r="C62" s="1" t="s">
        <v>124</v>
      </c>
      <c r="D62" t="s">
        <v>142</v>
      </c>
      <c r="E62" t="s">
        <v>141</v>
      </c>
      <c r="F62" s="4"/>
    </row>
    <row r="63" spans="1:6" ht="12" customHeight="1" x14ac:dyDescent="0.2">
      <c r="A63" s="4"/>
      <c r="B63" s="1" t="s">
        <v>125</v>
      </c>
      <c r="C63" s="1" t="s">
        <v>126</v>
      </c>
      <c r="D63" t="s">
        <v>140</v>
      </c>
      <c r="E63" t="s">
        <v>139</v>
      </c>
      <c r="F63" s="4"/>
    </row>
    <row r="64" spans="1:6" ht="12" customHeight="1" x14ac:dyDescent="0.2">
      <c r="A64" s="4"/>
      <c r="B64" s="1" t="s">
        <v>127</v>
      </c>
      <c r="C64" s="1" t="s">
        <v>128</v>
      </c>
      <c r="D64" t="s">
        <v>349</v>
      </c>
      <c r="E64" t="s">
        <v>348</v>
      </c>
      <c r="F64" s="4"/>
    </row>
    <row r="65" spans="1:6" ht="12" customHeight="1" x14ac:dyDescent="0.2">
      <c r="A65" s="4"/>
      <c r="B65" s="1" t="s">
        <v>129</v>
      </c>
      <c r="C65" s="1" t="s">
        <v>130</v>
      </c>
      <c r="D65" t="s">
        <v>138</v>
      </c>
      <c r="E65" t="s">
        <v>137</v>
      </c>
      <c r="F65" s="4"/>
    </row>
    <row r="66" spans="1:6" ht="12" customHeight="1" x14ac:dyDescent="0.2">
      <c r="A66" s="4"/>
      <c r="B66" s="1" t="s">
        <v>131</v>
      </c>
      <c r="C66" s="1" t="s">
        <v>132</v>
      </c>
      <c r="D66" t="s">
        <v>148</v>
      </c>
      <c r="E66" t="s">
        <v>147</v>
      </c>
      <c r="F66" s="4"/>
    </row>
    <row r="67" spans="1:6" ht="12" customHeight="1" x14ac:dyDescent="0.2">
      <c r="A67" s="4"/>
      <c r="B67" s="1" t="s">
        <v>133</v>
      </c>
      <c r="C67" s="1" t="s">
        <v>134</v>
      </c>
      <c r="D67" t="s">
        <v>160</v>
      </c>
      <c r="E67" t="s">
        <v>159</v>
      </c>
      <c r="F67" s="4"/>
    </row>
    <row r="68" spans="1:6" ht="12" customHeight="1" x14ac:dyDescent="0.2">
      <c r="A68" s="4"/>
      <c r="B68" s="1" t="s">
        <v>135</v>
      </c>
      <c r="C68" s="1" t="s">
        <v>136</v>
      </c>
      <c r="D68" t="s">
        <v>345</v>
      </c>
      <c r="E68" t="s">
        <v>344</v>
      </c>
      <c r="F68" s="4"/>
    </row>
    <row r="69" spans="1:6" ht="12" customHeight="1" x14ac:dyDescent="0.2">
      <c r="A69" s="4"/>
      <c r="B69" s="1" t="s">
        <v>137</v>
      </c>
      <c r="C69" s="1" t="s">
        <v>138</v>
      </c>
      <c r="D69" t="s">
        <v>150</v>
      </c>
      <c r="E69" t="s">
        <v>422</v>
      </c>
      <c r="F69" s="4"/>
    </row>
    <row r="70" spans="1:6" ht="12" customHeight="1" x14ac:dyDescent="0.2">
      <c r="A70" s="4"/>
      <c r="B70" s="1" t="s">
        <v>139</v>
      </c>
      <c r="C70" s="1" t="s">
        <v>140</v>
      </c>
      <c r="D70" t="s">
        <v>423</v>
      </c>
      <c r="E70"/>
      <c r="F70" s="4"/>
    </row>
    <row r="71" spans="1:6" ht="12" customHeight="1" x14ac:dyDescent="0.2">
      <c r="A71" s="4"/>
      <c r="B71" s="1" t="s">
        <v>141</v>
      </c>
      <c r="C71" s="1" t="s">
        <v>142</v>
      </c>
      <c r="D71" t="s">
        <v>152</v>
      </c>
      <c r="E71" t="s">
        <v>151</v>
      </c>
      <c r="F71" s="4"/>
    </row>
    <row r="72" spans="1:6" ht="12" customHeight="1" x14ac:dyDescent="0.2">
      <c r="A72" s="4"/>
      <c r="B72" s="1" t="s">
        <v>143</v>
      </c>
      <c r="C72" s="1" t="s">
        <v>144</v>
      </c>
      <c r="D72" t="s">
        <v>168</v>
      </c>
      <c r="E72" t="s">
        <v>167</v>
      </c>
      <c r="F72" s="4"/>
    </row>
    <row r="73" spans="1:6" ht="12" customHeight="1" x14ac:dyDescent="0.2">
      <c r="A73" s="4"/>
      <c r="B73" s="1" t="s">
        <v>145</v>
      </c>
      <c r="C73" s="1" t="s">
        <v>146</v>
      </c>
      <c r="D73" t="s">
        <v>188</v>
      </c>
      <c r="E73"/>
      <c r="F73" s="4"/>
    </row>
    <row r="74" spans="1:6" ht="12" customHeight="1" x14ac:dyDescent="0.2">
      <c r="A74" s="4"/>
      <c r="B74" s="1" t="s">
        <v>147</v>
      </c>
      <c r="C74" s="1" t="s">
        <v>148</v>
      </c>
      <c r="D74" t="s">
        <v>158</v>
      </c>
      <c r="E74" t="s">
        <v>157</v>
      </c>
      <c r="F74" s="4"/>
    </row>
    <row r="75" spans="1:6" ht="12" customHeight="1" x14ac:dyDescent="0.2">
      <c r="A75" s="4"/>
      <c r="B75" s="1" t="s">
        <v>149</v>
      </c>
      <c r="C75" s="1" t="s">
        <v>150</v>
      </c>
      <c r="D75" t="s">
        <v>162</v>
      </c>
      <c r="E75" t="s">
        <v>161</v>
      </c>
      <c r="F75" s="4"/>
    </row>
    <row r="76" spans="1:6" ht="12" customHeight="1" x14ac:dyDescent="0.2">
      <c r="A76" s="4"/>
      <c r="B76" s="1" t="s">
        <v>151</v>
      </c>
      <c r="C76" s="1" t="s">
        <v>152</v>
      </c>
      <c r="D76" t="s">
        <v>164</v>
      </c>
      <c r="E76" t="s">
        <v>163</v>
      </c>
      <c r="F76" s="4"/>
    </row>
    <row r="77" spans="1:6" ht="12" customHeight="1" x14ac:dyDescent="0.2">
      <c r="A77" s="4"/>
      <c r="B77" s="1" t="s">
        <v>153</v>
      </c>
      <c r="C77" s="1" t="s">
        <v>154</v>
      </c>
      <c r="D77" t="s">
        <v>156</v>
      </c>
      <c r="E77" t="s">
        <v>155</v>
      </c>
      <c r="F77" s="4"/>
    </row>
    <row r="78" spans="1:6" ht="12" customHeight="1" x14ac:dyDescent="0.2">
      <c r="A78" s="4"/>
      <c r="B78" s="1" t="s">
        <v>155</v>
      </c>
      <c r="C78" s="1" t="s">
        <v>156</v>
      </c>
      <c r="D78" t="s">
        <v>176</v>
      </c>
      <c r="E78" t="s">
        <v>175</v>
      </c>
      <c r="F78" s="4"/>
    </row>
    <row r="79" spans="1:6" ht="12" customHeight="1" x14ac:dyDescent="0.2">
      <c r="A79" s="4"/>
      <c r="B79" s="1" t="s">
        <v>157</v>
      </c>
      <c r="C79" s="1" t="s">
        <v>158</v>
      </c>
      <c r="D79" t="s">
        <v>166</v>
      </c>
      <c r="E79" t="s">
        <v>165</v>
      </c>
      <c r="F79" s="4"/>
    </row>
    <row r="80" spans="1:6" ht="12" customHeight="1" x14ac:dyDescent="0.2">
      <c r="A80" s="4"/>
      <c r="B80" s="1" t="s">
        <v>159</v>
      </c>
      <c r="C80" s="1" t="s">
        <v>160</v>
      </c>
      <c r="D80" t="s">
        <v>154</v>
      </c>
      <c r="E80" t="s">
        <v>153</v>
      </c>
      <c r="F80" s="4"/>
    </row>
    <row r="81" spans="1:6" ht="12" customHeight="1" x14ac:dyDescent="0.2">
      <c r="A81" s="4"/>
      <c r="B81" s="1" t="s">
        <v>161</v>
      </c>
      <c r="C81" s="1" t="s">
        <v>162</v>
      </c>
      <c r="D81" t="s">
        <v>172</v>
      </c>
      <c r="E81" t="s">
        <v>171</v>
      </c>
      <c r="F81" s="4"/>
    </row>
    <row r="82" spans="1:6" ht="12" customHeight="1" x14ac:dyDescent="0.2">
      <c r="A82" s="4"/>
      <c r="B82" s="1" t="s">
        <v>163</v>
      </c>
      <c r="C82" s="1" t="s">
        <v>164</v>
      </c>
      <c r="D82" t="s">
        <v>182</v>
      </c>
      <c r="E82" t="s">
        <v>181</v>
      </c>
      <c r="F82" s="4"/>
    </row>
    <row r="83" spans="1:6" ht="12" customHeight="1" x14ac:dyDescent="0.2">
      <c r="A83" s="4"/>
      <c r="B83" s="1" t="s">
        <v>165</v>
      </c>
      <c r="C83" s="1" t="s">
        <v>166</v>
      </c>
      <c r="D83" t="s">
        <v>180</v>
      </c>
      <c r="E83" t="s">
        <v>179</v>
      </c>
      <c r="F83" s="4"/>
    </row>
    <row r="84" spans="1:6" ht="12" customHeight="1" x14ac:dyDescent="0.2">
      <c r="A84" s="4"/>
      <c r="B84" s="1" t="s">
        <v>167</v>
      </c>
      <c r="C84" s="1" t="s">
        <v>168</v>
      </c>
      <c r="D84" t="s">
        <v>170</v>
      </c>
      <c r="E84" t="s">
        <v>169</v>
      </c>
      <c r="F84" s="4"/>
    </row>
    <row r="85" spans="1:6" ht="12" customHeight="1" x14ac:dyDescent="0.2">
      <c r="A85" s="4"/>
      <c r="B85" s="1" t="s">
        <v>169</v>
      </c>
      <c r="C85" s="1" t="s">
        <v>170</v>
      </c>
      <c r="D85" t="s">
        <v>184</v>
      </c>
      <c r="E85" t="s">
        <v>183</v>
      </c>
      <c r="F85" s="4"/>
    </row>
    <row r="86" spans="1:6" ht="12" customHeight="1" x14ac:dyDescent="0.2">
      <c r="A86" s="4"/>
      <c r="B86" s="1" t="s">
        <v>171</v>
      </c>
      <c r="C86" s="1" t="s">
        <v>172</v>
      </c>
      <c r="D86" t="s">
        <v>186</v>
      </c>
      <c r="E86" t="s">
        <v>185</v>
      </c>
      <c r="F86" s="4"/>
    </row>
    <row r="87" spans="1:6" ht="12" customHeight="1" x14ac:dyDescent="0.2">
      <c r="A87" s="4"/>
      <c r="B87" s="1" t="s">
        <v>173</v>
      </c>
      <c r="C87" s="1" t="s">
        <v>174</v>
      </c>
      <c r="D87" t="s">
        <v>196</v>
      </c>
      <c r="E87" t="s">
        <v>195</v>
      </c>
      <c r="F87" s="4"/>
    </row>
    <row r="88" spans="1:6" ht="12" customHeight="1" x14ac:dyDescent="0.2">
      <c r="A88" s="4"/>
      <c r="B88" s="1" t="s">
        <v>175</v>
      </c>
      <c r="C88" s="1" t="s">
        <v>176</v>
      </c>
      <c r="D88" t="s">
        <v>192</v>
      </c>
      <c r="E88" t="s">
        <v>191</v>
      </c>
      <c r="F88" s="4"/>
    </row>
    <row r="89" spans="1:6" ht="12" customHeight="1" x14ac:dyDescent="0.2">
      <c r="A89" s="4"/>
      <c r="B89" s="1" t="s">
        <v>177</v>
      </c>
      <c r="C89" s="1" t="s">
        <v>178</v>
      </c>
      <c r="D89" t="s">
        <v>190</v>
      </c>
      <c r="E89" t="s">
        <v>189</v>
      </c>
      <c r="F89" s="4"/>
    </row>
    <row r="90" spans="1:6" ht="12" customHeight="1" x14ac:dyDescent="0.2">
      <c r="A90" s="4"/>
      <c r="B90" s="1" t="s">
        <v>179</v>
      </c>
      <c r="C90" s="1" t="s">
        <v>180</v>
      </c>
      <c r="D90" t="s">
        <v>198</v>
      </c>
      <c r="E90" t="s">
        <v>197</v>
      </c>
      <c r="F90" s="4"/>
    </row>
    <row r="91" spans="1:6" ht="12" customHeight="1" x14ac:dyDescent="0.2">
      <c r="A91" s="4"/>
      <c r="B91" s="1" t="s">
        <v>181</v>
      </c>
      <c r="C91" s="1" t="s">
        <v>182</v>
      </c>
      <c r="D91" t="s">
        <v>202</v>
      </c>
      <c r="E91" t="s">
        <v>201</v>
      </c>
      <c r="F91" s="4"/>
    </row>
    <row r="92" spans="1:6" ht="12" customHeight="1" x14ac:dyDescent="0.2">
      <c r="A92" s="4"/>
      <c r="B92" s="1" t="s">
        <v>183</v>
      </c>
      <c r="C92" s="1" t="s">
        <v>184</v>
      </c>
      <c r="D92" t="s">
        <v>214</v>
      </c>
      <c r="F92" s="4"/>
    </row>
    <row r="93" spans="1:6" ht="12" customHeight="1" x14ac:dyDescent="0.2">
      <c r="A93" s="4"/>
      <c r="B93" s="1" t="s">
        <v>185</v>
      </c>
      <c r="C93" s="1" t="s">
        <v>186</v>
      </c>
      <c r="D93" t="s">
        <v>208</v>
      </c>
      <c r="E93" t="s">
        <v>207</v>
      </c>
      <c r="F93" s="4"/>
    </row>
    <row r="94" spans="1:6" ht="12" customHeight="1" x14ac:dyDescent="0.2">
      <c r="A94" s="4"/>
      <c r="B94" s="1" t="s">
        <v>187</v>
      </c>
      <c r="C94" s="1" t="s">
        <v>188</v>
      </c>
      <c r="D94" t="s">
        <v>200</v>
      </c>
      <c r="E94" t="s">
        <v>199</v>
      </c>
      <c r="F94" s="4"/>
    </row>
    <row r="95" spans="1:6" ht="12" customHeight="1" x14ac:dyDescent="0.2">
      <c r="A95" s="4"/>
      <c r="B95" s="1" t="s">
        <v>189</v>
      </c>
      <c r="C95" s="1" t="s">
        <v>190</v>
      </c>
      <c r="D95" t="s">
        <v>210</v>
      </c>
      <c r="E95" t="s">
        <v>209</v>
      </c>
      <c r="F95" s="4"/>
    </row>
    <row r="96" spans="1:6" ht="12" customHeight="1" x14ac:dyDescent="0.2">
      <c r="A96" s="4"/>
      <c r="B96" s="1" t="s">
        <v>191</v>
      </c>
      <c r="C96" s="1" t="s">
        <v>192</v>
      </c>
      <c r="D96" t="s">
        <v>212</v>
      </c>
      <c r="E96" t="s">
        <v>211</v>
      </c>
      <c r="F96" s="4"/>
    </row>
    <row r="97" spans="1:6" ht="12" customHeight="1" x14ac:dyDescent="0.2">
      <c r="A97" s="4"/>
      <c r="B97" s="1" t="s">
        <v>193</v>
      </c>
      <c r="C97" s="1" t="s">
        <v>194</v>
      </c>
      <c r="D97" t="s">
        <v>204</v>
      </c>
      <c r="E97" t="s">
        <v>203</v>
      </c>
      <c r="F97" s="4"/>
    </row>
    <row r="98" spans="1:6" ht="12" customHeight="1" x14ac:dyDescent="0.2">
      <c r="A98" s="4"/>
      <c r="B98" s="1" t="s">
        <v>195</v>
      </c>
      <c r="C98" s="1" t="s">
        <v>196</v>
      </c>
      <c r="D98" t="s">
        <v>216</v>
      </c>
      <c r="E98" t="s">
        <v>215</v>
      </c>
      <c r="F98" s="4"/>
    </row>
    <row r="99" spans="1:6" ht="12" customHeight="1" x14ac:dyDescent="0.2">
      <c r="A99" s="4"/>
      <c r="B99" s="1" t="s">
        <v>197</v>
      </c>
      <c r="C99" s="1" t="s">
        <v>198</v>
      </c>
      <c r="D99" t="s">
        <v>87</v>
      </c>
      <c r="E99" t="s">
        <v>86</v>
      </c>
      <c r="F99" s="4"/>
    </row>
    <row r="100" spans="1:6" ht="12" customHeight="1" x14ac:dyDescent="0.2">
      <c r="A100" s="4"/>
      <c r="B100" s="1" t="s">
        <v>199</v>
      </c>
      <c r="C100" s="1" t="s">
        <v>200</v>
      </c>
      <c r="D100" t="s">
        <v>222</v>
      </c>
      <c r="E100" t="s">
        <v>221</v>
      </c>
      <c r="F100" s="4"/>
    </row>
    <row r="101" spans="1:6" ht="12" customHeight="1" x14ac:dyDescent="0.2">
      <c r="A101" s="4"/>
      <c r="B101" s="1" t="s">
        <v>201</v>
      </c>
      <c r="C101" s="1" t="s">
        <v>202</v>
      </c>
      <c r="D101" t="s">
        <v>226</v>
      </c>
      <c r="E101" t="s">
        <v>225</v>
      </c>
      <c r="F101" s="4"/>
    </row>
    <row r="102" spans="1:6" ht="12" customHeight="1" x14ac:dyDescent="0.2">
      <c r="A102" s="4"/>
      <c r="B102" s="1" t="s">
        <v>203</v>
      </c>
      <c r="C102" s="1" t="s">
        <v>204</v>
      </c>
      <c r="D102" t="s">
        <v>479</v>
      </c>
      <c r="E102" t="s">
        <v>478</v>
      </c>
      <c r="F102" s="4"/>
    </row>
    <row r="103" spans="1:6" ht="12" customHeight="1" x14ac:dyDescent="0.2">
      <c r="A103" s="4"/>
      <c r="B103" s="1" t="s">
        <v>205</v>
      </c>
      <c r="C103" s="1" t="s">
        <v>206</v>
      </c>
      <c r="D103" t="s">
        <v>481</v>
      </c>
      <c r="E103"/>
      <c r="F103" s="4"/>
    </row>
    <row r="104" spans="1:6" ht="12" customHeight="1" x14ac:dyDescent="0.2">
      <c r="A104" s="4"/>
      <c r="B104" s="1" t="s">
        <v>207</v>
      </c>
      <c r="C104" s="1" t="s">
        <v>208</v>
      </c>
      <c r="D104" t="s">
        <v>220</v>
      </c>
      <c r="E104"/>
      <c r="F104" s="4"/>
    </row>
    <row r="105" spans="1:6" ht="12" customHeight="1" x14ac:dyDescent="0.2">
      <c r="A105" s="4"/>
      <c r="B105" s="1" t="s">
        <v>209</v>
      </c>
      <c r="C105" s="1" t="s">
        <v>210</v>
      </c>
      <c r="D105" t="s">
        <v>224</v>
      </c>
      <c r="E105" t="s">
        <v>223</v>
      </c>
      <c r="F105" s="4"/>
    </row>
    <row r="106" spans="1:6" ht="12" customHeight="1" x14ac:dyDescent="0.2">
      <c r="A106" s="4"/>
      <c r="B106" s="1" t="s">
        <v>211</v>
      </c>
      <c r="C106" s="1" t="s">
        <v>212</v>
      </c>
      <c r="D106" t="s">
        <v>246</v>
      </c>
      <c r="E106" t="s">
        <v>245</v>
      </c>
      <c r="F106" s="4"/>
    </row>
    <row r="107" spans="1:6" ht="12" customHeight="1" x14ac:dyDescent="0.2">
      <c r="A107" s="4"/>
      <c r="B107" s="1" t="s">
        <v>213</v>
      </c>
      <c r="C107" s="1" t="s">
        <v>214</v>
      </c>
      <c r="D107" t="s">
        <v>104</v>
      </c>
      <c r="E107" t="s">
        <v>103</v>
      </c>
      <c r="F107" s="4"/>
    </row>
    <row r="108" spans="1:6" ht="12" customHeight="1" x14ac:dyDescent="0.2">
      <c r="A108" s="4"/>
      <c r="B108" s="1" t="s">
        <v>215</v>
      </c>
      <c r="C108" s="1" t="s">
        <v>216</v>
      </c>
      <c r="D108" t="s">
        <v>93</v>
      </c>
      <c r="E108" t="s">
        <v>92</v>
      </c>
      <c r="F108" s="4"/>
    </row>
    <row r="109" spans="1:6" ht="12" customHeight="1" x14ac:dyDescent="0.2">
      <c r="A109" s="4"/>
      <c r="B109" s="1" t="s">
        <v>217</v>
      </c>
      <c r="C109" s="1" t="s">
        <v>218</v>
      </c>
      <c r="D109" t="s">
        <v>218</v>
      </c>
      <c r="F109" s="4"/>
    </row>
    <row r="110" spans="1:6" ht="12" customHeight="1" x14ac:dyDescent="0.2">
      <c r="A110" s="4"/>
      <c r="B110" s="1" t="s">
        <v>219</v>
      </c>
      <c r="C110" s="1" t="s">
        <v>220</v>
      </c>
      <c r="D110" t="s">
        <v>369</v>
      </c>
      <c r="E110" t="s">
        <v>368</v>
      </c>
      <c r="F110" s="4"/>
    </row>
    <row r="111" spans="1:6" ht="12" customHeight="1" x14ac:dyDescent="0.2">
      <c r="A111" s="4"/>
      <c r="B111" s="1" t="s">
        <v>221</v>
      </c>
      <c r="C111" s="1" t="s">
        <v>222</v>
      </c>
      <c r="D111" t="s">
        <v>248</v>
      </c>
      <c r="E111" t="s">
        <v>247</v>
      </c>
      <c r="F111" s="4"/>
    </row>
    <row r="112" spans="1:6" ht="12" customHeight="1" x14ac:dyDescent="0.2">
      <c r="A112" s="4"/>
      <c r="B112" s="1" t="s">
        <v>223</v>
      </c>
      <c r="C112" s="1" t="s">
        <v>224</v>
      </c>
      <c r="D112" t="s">
        <v>228</v>
      </c>
      <c r="E112" t="s">
        <v>227</v>
      </c>
      <c r="F112" s="4"/>
    </row>
    <row r="113" spans="1:6" ht="12" customHeight="1" x14ac:dyDescent="0.2">
      <c r="A113" s="4"/>
      <c r="B113" s="1" t="s">
        <v>225</v>
      </c>
      <c r="C113" s="1" t="s">
        <v>226</v>
      </c>
      <c r="D113" t="s">
        <v>230</v>
      </c>
      <c r="E113" t="s">
        <v>229</v>
      </c>
      <c r="F113" s="4"/>
    </row>
    <row r="114" spans="1:6" ht="12" customHeight="1" x14ac:dyDescent="0.2">
      <c r="A114" s="4"/>
      <c r="B114" s="1" t="s">
        <v>227</v>
      </c>
      <c r="C114" s="1" t="s">
        <v>228</v>
      </c>
      <c r="D114" t="s">
        <v>234</v>
      </c>
      <c r="E114" t="s">
        <v>233</v>
      </c>
      <c r="F114" s="4"/>
    </row>
    <row r="115" spans="1:6" ht="12" customHeight="1" x14ac:dyDescent="0.2">
      <c r="A115" s="4"/>
      <c r="B115" s="1" t="s">
        <v>229</v>
      </c>
      <c r="C115" s="1" t="s">
        <v>230</v>
      </c>
      <c r="D115" t="s">
        <v>244</v>
      </c>
      <c r="E115"/>
      <c r="F115" s="4"/>
    </row>
    <row r="116" spans="1:6" ht="12" customHeight="1" x14ac:dyDescent="0.2">
      <c r="A116" s="4"/>
      <c r="B116" s="1" t="s">
        <v>231</v>
      </c>
      <c r="C116" s="1" t="s">
        <v>232</v>
      </c>
      <c r="D116" t="s">
        <v>236</v>
      </c>
      <c r="E116"/>
      <c r="F116" s="4"/>
    </row>
    <row r="117" spans="1:6" ht="12" customHeight="1" x14ac:dyDescent="0.2">
      <c r="A117" s="4"/>
      <c r="B117" s="1" t="s">
        <v>233</v>
      </c>
      <c r="C117" s="1" t="s">
        <v>234</v>
      </c>
      <c r="D117" t="s">
        <v>497</v>
      </c>
      <c r="E117"/>
      <c r="F117" s="4"/>
    </row>
    <row r="118" spans="1:6" ht="12" customHeight="1" x14ac:dyDescent="0.2">
      <c r="A118" s="4"/>
      <c r="B118" s="1" t="s">
        <v>235</v>
      </c>
      <c r="C118" s="1" t="s">
        <v>236</v>
      </c>
      <c r="D118" t="s">
        <v>194</v>
      </c>
      <c r="E118"/>
      <c r="F118" s="4"/>
    </row>
    <row r="119" spans="1:6" ht="12" customHeight="1" x14ac:dyDescent="0.2">
      <c r="A119" s="4"/>
      <c r="B119" s="1" t="s">
        <v>237</v>
      </c>
      <c r="C119" s="1" t="s">
        <v>238</v>
      </c>
      <c r="D119" t="s">
        <v>250</v>
      </c>
      <c r="E119"/>
      <c r="F119" s="4"/>
    </row>
    <row r="120" spans="1:6" ht="12" customHeight="1" x14ac:dyDescent="0.2">
      <c r="A120" s="4"/>
      <c r="B120" s="1" t="s">
        <v>239</v>
      </c>
      <c r="C120" s="1" t="s">
        <v>240</v>
      </c>
      <c r="D120" t="s">
        <v>262</v>
      </c>
      <c r="E120"/>
      <c r="F120" s="4"/>
    </row>
    <row r="121" spans="1:6" ht="12" customHeight="1" x14ac:dyDescent="0.2">
      <c r="A121" s="4"/>
      <c r="B121" s="1" t="s">
        <v>241</v>
      </c>
      <c r="C121" s="1" t="s">
        <v>242</v>
      </c>
      <c r="D121" t="s">
        <v>268</v>
      </c>
      <c r="E121"/>
      <c r="F121" s="4"/>
    </row>
    <row r="122" spans="1:6" ht="12" customHeight="1" x14ac:dyDescent="0.2">
      <c r="A122" s="4"/>
      <c r="B122" s="1" t="s">
        <v>243</v>
      </c>
      <c r="C122" s="1" t="s">
        <v>244</v>
      </c>
      <c r="D122" t="s">
        <v>252</v>
      </c>
      <c r="E122"/>
      <c r="F122" s="4"/>
    </row>
    <row r="123" spans="1:6" ht="12" customHeight="1" x14ac:dyDescent="0.2">
      <c r="A123" s="4"/>
      <c r="B123" s="1" t="s">
        <v>245</v>
      </c>
      <c r="C123" s="1" t="s">
        <v>246</v>
      </c>
      <c r="D123" t="s">
        <v>260</v>
      </c>
      <c r="E123"/>
      <c r="F123" s="4"/>
    </row>
    <row r="124" spans="1:6" ht="12" customHeight="1" x14ac:dyDescent="0.2">
      <c r="A124" s="4"/>
      <c r="B124" s="1" t="s">
        <v>247</v>
      </c>
      <c r="C124" s="1" t="s">
        <v>248</v>
      </c>
      <c r="D124" t="s">
        <v>270</v>
      </c>
      <c r="E124"/>
      <c r="F124" s="4"/>
    </row>
    <row r="125" spans="1:6" ht="12" customHeight="1" x14ac:dyDescent="0.2">
      <c r="A125" s="4"/>
      <c r="B125" s="1" t="s">
        <v>249</v>
      </c>
      <c r="C125" s="1" t="s">
        <v>250</v>
      </c>
      <c r="D125" t="s">
        <v>256</v>
      </c>
      <c r="E125"/>
      <c r="F125" s="4"/>
    </row>
    <row r="126" spans="1:6" ht="12" customHeight="1" x14ac:dyDescent="0.2">
      <c r="A126" s="4"/>
      <c r="B126" s="1" t="s">
        <v>251</v>
      </c>
      <c r="C126" s="1" t="s">
        <v>252</v>
      </c>
      <c r="D126" t="s">
        <v>264</v>
      </c>
      <c r="E126"/>
      <c r="F126" s="4"/>
    </row>
    <row r="127" spans="1:6" ht="12" customHeight="1" x14ac:dyDescent="0.2">
      <c r="A127" s="4"/>
      <c r="B127" s="1" t="s">
        <v>253</v>
      </c>
      <c r="C127" s="1" t="s">
        <v>254</v>
      </c>
      <c r="D127" t="s">
        <v>266</v>
      </c>
      <c r="E127"/>
      <c r="F127" s="4"/>
    </row>
    <row r="128" spans="1:6" ht="12" customHeight="1" x14ac:dyDescent="0.2">
      <c r="A128" s="4"/>
      <c r="B128" s="1" t="s">
        <v>255</v>
      </c>
      <c r="C128" s="1" t="s">
        <v>256</v>
      </c>
      <c r="D128" t="s">
        <v>469</v>
      </c>
      <c r="E128"/>
      <c r="F128" s="4"/>
    </row>
    <row r="129" spans="1:6" ht="12" customHeight="1" x14ac:dyDescent="0.2">
      <c r="A129" s="4"/>
      <c r="B129" s="1" t="s">
        <v>257</v>
      </c>
      <c r="C129" s="1" t="s">
        <v>258</v>
      </c>
      <c r="D129" t="s">
        <v>467</v>
      </c>
      <c r="E129"/>
      <c r="F129" s="4"/>
    </row>
    <row r="130" spans="1:6" ht="12" customHeight="1" x14ac:dyDescent="0.2">
      <c r="A130" s="4"/>
      <c r="B130" s="1" t="s">
        <v>259</v>
      </c>
      <c r="C130" s="1" t="s">
        <v>260</v>
      </c>
      <c r="D130" t="s">
        <v>290</v>
      </c>
      <c r="E130"/>
      <c r="F130" s="4"/>
    </row>
    <row r="131" spans="1:6" ht="12" customHeight="1" x14ac:dyDescent="0.2">
      <c r="A131" s="4"/>
      <c r="B131" s="1" t="s">
        <v>261</v>
      </c>
      <c r="C131" s="1" t="s">
        <v>262</v>
      </c>
      <c r="D131" t="s">
        <v>282</v>
      </c>
      <c r="E131"/>
      <c r="F131" s="4"/>
    </row>
    <row r="132" spans="1:6" ht="12" customHeight="1" x14ac:dyDescent="0.2">
      <c r="A132" s="4"/>
      <c r="B132" s="1" t="s">
        <v>263</v>
      </c>
      <c r="C132" s="1" t="s">
        <v>264</v>
      </c>
      <c r="D132" t="s">
        <v>278</v>
      </c>
      <c r="E132"/>
      <c r="F132" s="4"/>
    </row>
    <row r="133" spans="1:6" ht="12" customHeight="1" x14ac:dyDescent="0.2">
      <c r="A133" s="4"/>
      <c r="B133" s="1" t="s">
        <v>265</v>
      </c>
      <c r="C133" s="1" t="s">
        <v>266</v>
      </c>
      <c r="D133" t="s">
        <v>306</v>
      </c>
      <c r="E133"/>
      <c r="F133" s="4"/>
    </row>
    <row r="134" spans="1:6" ht="12" customHeight="1" x14ac:dyDescent="0.2">
      <c r="A134" s="4"/>
      <c r="B134" s="1" t="s">
        <v>267</v>
      </c>
      <c r="C134" s="1" t="s">
        <v>268</v>
      </c>
      <c r="D134" t="s">
        <v>304</v>
      </c>
      <c r="E134"/>
      <c r="F134" s="4"/>
    </row>
    <row r="135" spans="1:6" ht="12" customHeight="1" x14ac:dyDescent="0.2">
      <c r="A135" s="4"/>
      <c r="B135" s="1" t="s">
        <v>269</v>
      </c>
      <c r="C135" s="1" t="s">
        <v>270</v>
      </c>
      <c r="D135" t="s">
        <v>310</v>
      </c>
      <c r="E135"/>
      <c r="F135" s="4"/>
    </row>
    <row r="136" spans="1:6" ht="12" customHeight="1" x14ac:dyDescent="0.2">
      <c r="A136" s="4"/>
      <c r="B136" s="1" t="s">
        <v>271</v>
      </c>
      <c r="C136" s="1" t="s">
        <v>272</v>
      </c>
      <c r="D136" t="s">
        <v>284</v>
      </c>
      <c r="E136"/>
      <c r="F136" s="4"/>
    </row>
    <row r="137" spans="1:6" ht="12" customHeight="1" x14ac:dyDescent="0.2">
      <c r="A137" s="4"/>
      <c r="B137" s="1" t="s">
        <v>273</v>
      </c>
      <c r="C137" s="1" t="s">
        <v>274</v>
      </c>
      <c r="D137" t="s">
        <v>300</v>
      </c>
      <c r="E137"/>
      <c r="F137" s="4"/>
    </row>
    <row r="138" spans="1:6" ht="12" customHeight="1" x14ac:dyDescent="0.2">
      <c r="A138" s="4"/>
      <c r="B138" s="1" t="s">
        <v>275</v>
      </c>
      <c r="C138" s="1" t="s">
        <v>276</v>
      </c>
      <c r="D138" t="s">
        <v>206</v>
      </c>
      <c r="E138"/>
      <c r="F138" s="4"/>
    </row>
    <row r="139" spans="1:6" ht="12" customHeight="1" x14ac:dyDescent="0.2">
      <c r="A139" s="4"/>
      <c r="B139" s="1" t="s">
        <v>277</v>
      </c>
      <c r="C139" s="1" t="s">
        <v>278</v>
      </c>
      <c r="D139" t="s">
        <v>292</v>
      </c>
      <c r="E139"/>
      <c r="F139" s="4"/>
    </row>
    <row r="140" spans="1:6" ht="12" customHeight="1" x14ac:dyDescent="0.2">
      <c r="A140" s="4"/>
      <c r="B140" s="1" t="s">
        <v>279</v>
      </c>
      <c r="C140" s="1" t="s">
        <v>280</v>
      </c>
      <c r="D140" t="s">
        <v>272</v>
      </c>
      <c r="E140"/>
      <c r="F140" s="4"/>
    </row>
    <row r="141" spans="1:6" ht="12" customHeight="1" x14ac:dyDescent="0.2">
      <c r="A141" s="4"/>
      <c r="B141" s="1" t="s">
        <v>281</v>
      </c>
      <c r="C141" s="1" t="s">
        <v>282</v>
      </c>
      <c r="D141" t="s">
        <v>280</v>
      </c>
      <c r="E141"/>
      <c r="F141" s="4"/>
    </row>
    <row r="142" spans="1:6" ht="12" customHeight="1" x14ac:dyDescent="0.2">
      <c r="A142" s="4"/>
      <c r="B142" s="1" t="s">
        <v>283</v>
      </c>
      <c r="C142" s="1" t="s">
        <v>284</v>
      </c>
      <c r="D142" t="s">
        <v>294</v>
      </c>
      <c r="E142"/>
      <c r="F142" s="4"/>
    </row>
    <row r="143" spans="1:6" ht="12" customHeight="1" x14ac:dyDescent="0.2">
      <c r="A143" s="4"/>
      <c r="B143" s="1" t="s">
        <v>285</v>
      </c>
      <c r="C143" s="1" t="s">
        <v>286</v>
      </c>
      <c r="D143" t="s">
        <v>296</v>
      </c>
      <c r="E143"/>
      <c r="F143" s="4"/>
    </row>
    <row r="144" spans="1:6" ht="12" customHeight="1" x14ac:dyDescent="0.2">
      <c r="A144" s="4"/>
      <c r="B144" s="1" t="s">
        <v>287</v>
      </c>
      <c r="C144" s="1" t="s">
        <v>288</v>
      </c>
      <c r="D144" t="s">
        <v>302</v>
      </c>
      <c r="E144"/>
      <c r="F144" s="4"/>
    </row>
    <row r="145" spans="1:6" ht="12" customHeight="1" x14ac:dyDescent="0.2">
      <c r="A145" s="4"/>
      <c r="B145" s="1" t="s">
        <v>289</v>
      </c>
      <c r="C145" s="1" t="s">
        <v>290</v>
      </c>
      <c r="D145" t="s">
        <v>483</v>
      </c>
      <c r="E145"/>
      <c r="F145" s="4"/>
    </row>
    <row r="146" spans="1:6" ht="12" customHeight="1" x14ac:dyDescent="0.2">
      <c r="A146" s="4"/>
      <c r="B146" s="1" t="s">
        <v>291</v>
      </c>
      <c r="C146" s="1" t="s">
        <v>292</v>
      </c>
      <c r="D146" t="s">
        <v>308</v>
      </c>
      <c r="E146"/>
      <c r="F146" s="4"/>
    </row>
    <row r="147" spans="1:6" ht="12" customHeight="1" x14ac:dyDescent="0.2">
      <c r="A147" s="4"/>
      <c r="B147" s="1" t="s">
        <v>293</v>
      </c>
      <c r="C147" s="1" t="s">
        <v>294</v>
      </c>
      <c r="D147" t="s">
        <v>144</v>
      </c>
      <c r="E147"/>
      <c r="F147" s="4"/>
    </row>
    <row r="148" spans="1:6" ht="12" customHeight="1" x14ac:dyDescent="0.2">
      <c r="A148" s="4"/>
      <c r="B148" s="1" t="s">
        <v>295</v>
      </c>
      <c r="C148" s="1" t="s">
        <v>296</v>
      </c>
      <c r="D148" t="s">
        <v>276</v>
      </c>
      <c r="E148"/>
      <c r="F148" s="4"/>
    </row>
    <row r="149" spans="1:6" ht="12" customHeight="1" x14ac:dyDescent="0.2">
      <c r="A149" s="4"/>
      <c r="B149" s="1" t="s">
        <v>297</v>
      </c>
      <c r="C149" s="1" t="s">
        <v>298</v>
      </c>
      <c r="D149" t="s">
        <v>274</v>
      </c>
      <c r="E149"/>
      <c r="F149" s="4"/>
    </row>
    <row r="150" spans="1:6" ht="12" customHeight="1" x14ac:dyDescent="0.2">
      <c r="A150" s="4"/>
      <c r="B150" s="1" t="s">
        <v>299</v>
      </c>
      <c r="C150" s="1" t="s">
        <v>300</v>
      </c>
      <c r="D150" t="s">
        <v>288</v>
      </c>
      <c r="E150"/>
      <c r="F150" s="4"/>
    </row>
    <row r="151" spans="1:6" ht="12" customHeight="1" x14ac:dyDescent="0.2">
      <c r="A151" s="4"/>
      <c r="B151" s="1" t="s">
        <v>301</v>
      </c>
      <c r="C151" s="1" t="s">
        <v>302</v>
      </c>
      <c r="D151" t="s">
        <v>495</v>
      </c>
      <c r="E151"/>
      <c r="F151" s="4"/>
    </row>
    <row r="152" spans="1:6" ht="12" customHeight="1" x14ac:dyDescent="0.2">
      <c r="A152" s="4"/>
      <c r="B152" s="1" t="s">
        <v>303</v>
      </c>
      <c r="C152" s="1" t="s">
        <v>304</v>
      </c>
      <c r="D152" t="s">
        <v>298</v>
      </c>
      <c r="E152"/>
      <c r="F152" s="4"/>
    </row>
    <row r="153" spans="1:6" ht="12" customHeight="1" x14ac:dyDescent="0.2">
      <c r="A153" s="4"/>
      <c r="B153" s="1" t="s">
        <v>305</v>
      </c>
      <c r="C153" s="1" t="s">
        <v>306</v>
      </c>
      <c r="D153" t="s">
        <v>312</v>
      </c>
      <c r="E153"/>
      <c r="F153" s="4"/>
    </row>
    <row r="154" spans="1:6" ht="12" customHeight="1" x14ac:dyDescent="0.2">
      <c r="A154" s="4"/>
      <c r="B154" s="1" t="s">
        <v>307</v>
      </c>
      <c r="C154" s="1" t="s">
        <v>308</v>
      </c>
      <c r="D154" t="s">
        <v>286</v>
      </c>
      <c r="E154"/>
      <c r="F154" s="4"/>
    </row>
    <row r="155" spans="1:6" ht="12" customHeight="1" x14ac:dyDescent="0.2">
      <c r="A155" s="4"/>
      <c r="B155" s="1" t="s">
        <v>309</v>
      </c>
      <c r="C155" s="1" t="s">
        <v>310</v>
      </c>
      <c r="D155" t="s">
        <v>314</v>
      </c>
      <c r="E155"/>
      <c r="F155" s="4"/>
    </row>
    <row r="156" spans="1:6" ht="12" customHeight="1" x14ac:dyDescent="0.2">
      <c r="A156" s="4"/>
      <c r="B156" s="1" t="s">
        <v>311</v>
      </c>
      <c r="C156" s="1" t="s">
        <v>312</v>
      </c>
      <c r="D156" t="s">
        <v>331</v>
      </c>
      <c r="E156"/>
      <c r="F156" s="4"/>
    </row>
    <row r="157" spans="1:6" ht="12" customHeight="1" x14ac:dyDescent="0.2">
      <c r="A157" s="4"/>
      <c r="B157" s="1" t="s">
        <v>313</v>
      </c>
      <c r="C157" s="1" t="s">
        <v>314</v>
      </c>
      <c r="D157" t="s">
        <v>686</v>
      </c>
      <c r="E157" t="s">
        <v>2</v>
      </c>
      <c r="F157" s="4"/>
    </row>
    <row r="158" spans="1:6" ht="12" customHeight="1" x14ac:dyDescent="0.2">
      <c r="A158" s="4"/>
      <c r="B158" s="1" t="s">
        <v>315</v>
      </c>
      <c r="C158" s="1" t="s">
        <v>316</v>
      </c>
      <c r="D158" t="s">
        <v>20</v>
      </c>
      <c r="E158"/>
      <c r="F158" s="4"/>
    </row>
    <row r="159" spans="1:6" ht="12" customHeight="1" x14ac:dyDescent="0.2">
      <c r="A159" s="4"/>
      <c r="B159" s="1" t="s">
        <v>317</v>
      </c>
      <c r="C159" s="1" t="s">
        <v>318</v>
      </c>
      <c r="D159" t="s">
        <v>329</v>
      </c>
      <c r="E159"/>
      <c r="F159" s="4"/>
    </row>
    <row r="160" spans="1:6" ht="12" customHeight="1" x14ac:dyDescent="0.2">
      <c r="A160" s="4"/>
      <c r="B160" s="1" t="s">
        <v>319</v>
      </c>
      <c r="C160" s="1" t="s">
        <v>320</v>
      </c>
      <c r="D160" t="s">
        <v>324</v>
      </c>
      <c r="E160"/>
      <c r="F160" s="4"/>
    </row>
    <row r="161" spans="1:6" ht="12" customHeight="1" x14ac:dyDescent="0.2">
      <c r="A161" s="4"/>
      <c r="B161" s="1" t="s">
        <v>321</v>
      </c>
      <c r="C161" s="1" t="s">
        <v>322</v>
      </c>
      <c r="D161" t="s">
        <v>316</v>
      </c>
      <c r="E161"/>
      <c r="F161" s="4"/>
    </row>
    <row r="162" spans="1:6" ht="12" customHeight="1" x14ac:dyDescent="0.2">
      <c r="A162" s="4"/>
      <c r="B162" s="1" t="s">
        <v>323</v>
      </c>
      <c r="C162" s="1" t="s">
        <v>324</v>
      </c>
      <c r="D162" t="s">
        <v>335</v>
      </c>
      <c r="E162"/>
      <c r="F162" s="4"/>
    </row>
    <row r="163" spans="1:6" ht="12" customHeight="1" x14ac:dyDescent="0.2">
      <c r="A163" s="4"/>
      <c r="B163" s="1" t="s">
        <v>2</v>
      </c>
      <c r="C163" s="1" t="s">
        <v>325</v>
      </c>
      <c r="D163" t="s">
        <v>318</v>
      </c>
      <c r="E163"/>
      <c r="F163" s="4"/>
    </row>
    <row r="164" spans="1:6" ht="12" customHeight="1" x14ac:dyDescent="0.2">
      <c r="A164" s="4"/>
      <c r="B164" s="1" t="s">
        <v>326</v>
      </c>
      <c r="C164" s="1" t="s">
        <v>327</v>
      </c>
      <c r="D164" t="s">
        <v>322</v>
      </c>
      <c r="E164"/>
      <c r="F164" s="4"/>
    </row>
    <row r="165" spans="1:6" ht="12" customHeight="1" x14ac:dyDescent="0.2">
      <c r="A165" s="4"/>
      <c r="B165" s="1" t="s">
        <v>328</v>
      </c>
      <c r="C165" s="1" t="s">
        <v>329</v>
      </c>
      <c r="D165" t="s">
        <v>333</v>
      </c>
      <c r="E165"/>
      <c r="F165" s="4"/>
    </row>
    <row r="166" spans="1:6" ht="12" customHeight="1" x14ac:dyDescent="0.2">
      <c r="A166" s="4"/>
      <c r="B166" s="1" t="s">
        <v>330</v>
      </c>
      <c r="C166" s="1" t="s">
        <v>331</v>
      </c>
      <c r="D166" t="s">
        <v>240</v>
      </c>
      <c r="E166"/>
      <c r="F166" s="4"/>
    </row>
    <row r="167" spans="1:6" ht="12" customHeight="1" x14ac:dyDescent="0.2">
      <c r="A167" s="4"/>
      <c r="B167" s="1" t="s">
        <v>332</v>
      </c>
      <c r="C167" s="1" t="s">
        <v>333</v>
      </c>
      <c r="D167" t="s">
        <v>327</v>
      </c>
      <c r="E167" t="s">
        <v>326</v>
      </c>
      <c r="F167" s="4"/>
    </row>
    <row r="168" spans="1:6" ht="12" customHeight="1" x14ac:dyDescent="0.2">
      <c r="A168" s="4"/>
      <c r="B168" s="1" t="s">
        <v>334</v>
      </c>
      <c r="C168" s="1" t="s">
        <v>335</v>
      </c>
      <c r="D168" t="s">
        <v>320</v>
      </c>
      <c r="E168"/>
      <c r="F168" s="4"/>
    </row>
    <row r="169" spans="1:6" ht="12" customHeight="1" x14ac:dyDescent="0.2">
      <c r="A169" s="4"/>
      <c r="B169" s="1" t="s">
        <v>336</v>
      </c>
      <c r="C169" s="1" t="s">
        <v>337</v>
      </c>
      <c r="D169" t="s">
        <v>451</v>
      </c>
      <c r="E169"/>
      <c r="F169" s="4"/>
    </row>
    <row r="170" spans="1:6" ht="12" customHeight="1" x14ac:dyDescent="0.2">
      <c r="A170" s="4"/>
      <c r="B170" s="1" t="s">
        <v>338</v>
      </c>
      <c r="C170" s="1" t="s">
        <v>339</v>
      </c>
      <c r="D170" t="s">
        <v>459</v>
      </c>
      <c r="E170"/>
      <c r="F170" s="4"/>
    </row>
    <row r="171" spans="1:6" ht="12" customHeight="1" x14ac:dyDescent="0.2">
      <c r="A171" s="4"/>
      <c r="B171" s="1" t="s">
        <v>340</v>
      </c>
      <c r="C171" s="1" t="s">
        <v>341</v>
      </c>
      <c r="D171" t="s">
        <v>337</v>
      </c>
      <c r="E171"/>
      <c r="F171" s="4"/>
    </row>
    <row r="172" spans="1:6" ht="12" customHeight="1" x14ac:dyDescent="0.2">
      <c r="A172" s="4"/>
      <c r="B172" s="1" t="s">
        <v>342</v>
      </c>
      <c r="C172" s="1" t="s">
        <v>343</v>
      </c>
      <c r="D172" t="s">
        <v>339</v>
      </c>
      <c r="E172"/>
      <c r="F172" s="4"/>
    </row>
    <row r="173" spans="1:6" ht="12" customHeight="1" x14ac:dyDescent="0.2">
      <c r="A173" s="4"/>
      <c r="B173" s="1" t="s">
        <v>344</v>
      </c>
      <c r="C173" s="1" t="s">
        <v>345</v>
      </c>
      <c r="D173" t="s">
        <v>30</v>
      </c>
      <c r="E173" t="s">
        <v>29</v>
      </c>
      <c r="F173" s="4"/>
    </row>
    <row r="174" spans="1:6" ht="12" customHeight="1" x14ac:dyDescent="0.2">
      <c r="A174" s="4"/>
      <c r="B174" s="1" t="s">
        <v>346</v>
      </c>
      <c r="C174" s="1" t="s">
        <v>347</v>
      </c>
      <c r="D174" t="s">
        <v>498</v>
      </c>
      <c r="E174" t="s">
        <v>553</v>
      </c>
      <c r="F174" s="4"/>
    </row>
    <row r="175" spans="1:6" ht="12" customHeight="1" x14ac:dyDescent="0.2">
      <c r="A175" s="4"/>
      <c r="B175" s="1" t="s">
        <v>348</v>
      </c>
      <c r="C175" s="1" t="s">
        <v>349</v>
      </c>
      <c r="D175" t="s">
        <v>351</v>
      </c>
      <c r="E175"/>
      <c r="F175" s="4"/>
    </row>
    <row r="176" spans="1:6" ht="12" customHeight="1" x14ac:dyDescent="0.2">
      <c r="A176" s="4"/>
      <c r="B176" s="1" t="s">
        <v>350</v>
      </c>
      <c r="C176" s="1" t="s">
        <v>351</v>
      </c>
      <c r="D176" t="s">
        <v>365</v>
      </c>
      <c r="E176"/>
      <c r="F176" s="4"/>
    </row>
    <row r="177" spans="1:6" ht="12" customHeight="1" x14ac:dyDescent="0.2">
      <c r="A177" s="4"/>
      <c r="B177" s="1" t="s">
        <v>352</v>
      </c>
      <c r="C177" s="1" t="s">
        <v>353</v>
      </c>
      <c r="D177" t="s">
        <v>361</v>
      </c>
      <c r="E177"/>
      <c r="F177" s="4"/>
    </row>
    <row r="178" spans="1:6" ht="12" customHeight="1" x14ac:dyDescent="0.2">
      <c r="A178" s="4"/>
      <c r="B178" s="1" t="s">
        <v>354</v>
      </c>
      <c r="C178" s="1" t="s">
        <v>355</v>
      </c>
      <c r="D178" t="s">
        <v>341</v>
      </c>
      <c r="E178"/>
      <c r="F178" s="4"/>
    </row>
    <row r="179" spans="1:6" ht="12" customHeight="1" x14ac:dyDescent="0.2">
      <c r="A179" s="4"/>
      <c r="B179" s="1" t="s">
        <v>356</v>
      </c>
      <c r="C179" s="1" t="s">
        <v>357</v>
      </c>
      <c r="D179" t="s">
        <v>347</v>
      </c>
      <c r="E179"/>
      <c r="F179" s="4"/>
    </row>
    <row r="180" spans="1:6" ht="12" customHeight="1" x14ac:dyDescent="0.2">
      <c r="A180" s="4"/>
      <c r="B180" s="1" t="s">
        <v>358</v>
      </c>
      <c r="C180" s="1" t="s">
        <v>359</v>
      </c>
      <c r="D180" t="s">
        <v>367</v>
      </c>
      <c r="E180"/>
      <c r="F180" s="4"/>
    </row>
    <row r="181" spans="1:6" ht="12" customHeight="1" x14ac:dyDescent="0.2">
      <c r="A181" s="4"/>
      <c r="B181" s="1" t="s">
        <v>360</v>
      </c>
      <c r="C181" s="1" t="s">
        <v>361</v>
      </c>
      <c r="D181" t="s">
        <v>343</v>
      </c>
      <c r="E181"/>
      <c r="F181" s="4"/>
    </row>
    <row r="182" spans="1:6" ht="12" customHeight="1" x14ac:dyDescent="0.2">
      <c r="A182" s="4"/>
      <c r="B182" s="1" t="s">
        <v>362</v>
      </c>
      <c r="C182" s="1" t="s">
        <v>363</v>
      </c>
      <c r="D182" t="s">
        <v>357</v>
      </c>
      <c r="E182"/>
      <c r="F182" s="4"/>
    </row>
    <row r="183" spans="1:6" ht="12" customHeight="1" x14ac:dyDescent="0.2">
      <c r="A183" s="4"/>
      <c r="B183" s="1" t="s">
        <v>364</v>
      </c>
      <c r="C183" s="1" t="s">
        <v>365</v>
      </c>
      <c r="D183" t="s">
        <v>353</v>
      </c>
      <c r="E183"/>
      <c r="F183" s="4"/>
    </row>
    <row r="184" spans="1:6" ht="12" customHeight="1" x14ac:dyDescent="0.2">
      <c r="A184" s="4"/>
      <c r="B184" s="1" t="s">
        <v>366</v>
      </c>
      <c r="C184" s="1" t="s">
        <v>367</v>
      </c>
      <c r="D184" t="s">
        <v>359</v>
      </c>
      <c r="E184"/>
      <c r="F184" s="4"/>
    </row>
    <row r="185" spans="1:6" ht="12" customHeight="1" x14ac:dyDescent="0.2">
      <c r="A185" s="4"/>
      <c r="B185" s="1" t="s">
        <v>368</v>
      </c>
      <c r="C185" s="1" t="s">
        <v>369</v>
      </c>
      <c r="D185" t="s">
        <v>363</v>
      </c>
      <c r="E185"/>
      <c r="F185" s="4"/>
    </row>
    <row r="186" spans="1:6" ht="12" customHeight="1" x14ac:dyDescent="0.2">
      <c r="A186" s="4"/>
      <c r="B186" s="1" t="s">
        <v>370</v>
      </c>
      <c r="C186" s="1" t="s">
        <v>371</v>
      </c>
      <c r="D186" t="s">
        <v>371</v>
      </c>
      <c r="E186"/>
      <c r="F186" s="4"/>
    </row>
    <row r="187" spans="1:6" ht="12" customHeight="1" x14ac:dyDescent="0.2">
      <c r="A187" s="4"/>
      <c r="B187" s="1" t="s">
        <v>372</v>
      </c>
      <c r="C187" s="1" t="s">
        <v>373</v>
      </c>
      <c r="D187" t="s">
        <v>377</v>
      </c>
      <c r="E187"/>
      <c r="F187" s="4"/>
    </row>
    <row r="188" spans="1:6" ht="12" customHeight="1" x14ac:dyDescent="0.2">
      <c r="A188" s="4"/>
      <c r="B188" s="1" t="s">
        <v>374</v>
      </c>
      <c r="C188" s="1" t="s">
        <v>375</v>
      </c>
      <c r="D188" t="s">
        <v>373</v>
      </c>
      <c r="E188"/>
      <c r="F188" s="4"/>
    </row>
    <row r="189" spans="1:6" ht="12" customHeight="1" x14ac:dyDescent="0.2">
      <c r="A189" s="4"/>
      <c r="B189" s="1" t="s">
        <v>376</v>
      </c>
      <c r="C189" s="1" t="s">
        <v>377</v>
      </c>
      <c r="D189" t="s">
        <v>375</v>
      </c>
      <c r="E189"/>
      <c r="F189" s="4"/>
    </row>
    <row r="190" spans="1:6" ht="12" customHeight="1" x14ac:dyDescent="0.2">
      <c r="A190" s="4"/>
      <c r="B190" s="1" t="s">
        <v>378</v>
      </c>
      <c r="C190" s="1" t="s">
        <v>379</v>
      </c>
      <c r="D190" t="s">
        <v>401</v>
      </c>
      <c r="E190"/>
      <c r="F190" s="4"/>
    </row>
    <row r="191" spans="1:6" ht="12" customHeight="1" x14ac:dyDescent="0.2">
      <c r="A191" s="4"/>
      <c r="B191" s="1" t="s">
        <v>380</v>
      </c>
      <c r="C191" s="1" t="s">
        <v>381</v>
      </c>
      <c r="D191" t="s">
        <v>409</v>
      </c>
      <c r="E191"/>
      <c r="F191" s="4"/>
    </row>
    <row r="192" spans="1:6" ht="12" customHeight="1" x14ac:dyDescent="0.2">
      <c r="A192" s="4"/>
      <c r="B192" s="1" t="s">
        <v>382</v>
      </c>
      <c r="C192" s="1" t="s">
        <v>383</v>
      </c>
      <c r="D192" t="s">
        <v>379</v>
      </c>
      <c r="E192"/>
      <c r="F192" s="4"/>
    </row>
    <row r="193" spans="1:6" ht="12" customHeight="1" x14ac:dyDescent="0.2">
      <c r="A193" s="4"/>
      <c r="B193" s="1" t="s">
        <v>384</v>
      </c>
      <c r="C193" s="1" t="s">
        <v>385</v>
      </c>
      <c r="D193" t="s">
        <v>403</v>
      </c>
      <c r="E193"/>
      <c r="F193" s="4"/>
    </row>
    <row r="194" spans="1:6" ht="12" customHeight="1" x14ac:dyDescent="0.2">
      <c r="A194" s="4"/>
      <c r="B194" s="1" t="s">
        <v>386</v>
      </c>
      <c r="C194" s="1" t="s">
        <v>387</v>
      </c>
      <c r="D194" t="s">
        <v>496</v>
      </c>
      <c r="E194"/>
      <c r="F194" s="4"/>
    </row>
    <row r="195" spans="1:6" ht="12" customHeight="1" x14ac:dyDescent="0.2">
      <c r="A195" s="4"/>
      <c r="B195" s="1" t="s">
        <v>388</v>
      </c>
      <c r="C195" s="1" t="s">
        <v>389</v>
      </c>
      <c r="D195" t="s">
        <v>383</v>
      </c>
      <c r="E195"/>
      <c r="F195" s="4"/>
    </row>
    <row r="196" spans="1:6" ht="12" customHeight="1" x14ac:dyDescent="0.2">
      <c r="A196" s="4"/>
      <c r="B196" s="1" t="s">
        <v>390</v>
      </c>
      <c r="C196" s="1" t="s">
        <v>391</v>
      </c>
      <c r="D196" t="s">
        <v>399</v>
      </c>
      <c r="E196"/>
      <c r="F196" s="4"/>
    </row>
    <row r="197" spans="1:6" ht="12" customHeight="1" x14ac:dyDescent="0.2">
      <c r="A197" s="4"/>
      <c r="B197" s="1" t="s">
        <v>392</v>
      </c>
      <c r="C197" s="1" t="s">
        <v>393</v>
      </c>
      <c r="D197" t="s">
        <v>389</v>
      </c>
      <c r="E197"/>
      <c r="F197" s="4"/>
    </row>
    <row r="198" spans="1:6" ht="12" customHeight="1" x14ac:dyDescent="0.2">
      <c r="A198" s="4"/>
      <c r="B198" s="1" t="s">
        <v>394</v>
      </c>
      <c r="C198" s="1" t="s">
        <v>395</v>
      </c>
      <c r="D198" t="s">
        <v>254</v>
      </c>
      <c r="E198"/>
      <c r="F198" s="4"/>
    </row>
    <row r="199" spans="1:6" ht="12" customHeight="1" x14ac:dyDescent="0.2">
      <c r="A199" s="4"/>
      <c r="B199" s="1" t="s">
        <v>396</v>
      </c>
      <c r="C199" s="1" t="s">
        <v>397</v>
      </c>
      <c r="D199" t="s">
        <v>463</v>
      </c>
      <c r="E199"/>
      <c r="F199" s="4"/>
    </row>
    <row r="200" spans="1:6" ht="12" customHeight="1" x14ac:dyDescent="0.2">
      <c r="A200" s="4"/>
      <c r="B200" s="1" t="s">
        <v>398</v>
      </c>
      <c r="C200" s="1" t="s">
        <v>399</v>
      </c>
      <c r="D200" t="s">
        <v>391</v>
      </c>
      <c r="E200"/>
      <c r="F200" s="4"/>
    </row>
    <row r="201" spans="1:6" ht="12" customHeight="1" x14ac:dyDescent="0.2">
      <c r="A201" s="4"/>
      <c r="B201" s="1" t="s">
        <v>400</v>
      </c>
      <c r="C201" s="1" t="s">
        <v>401</v>
      </c>
      <c r="D201" t="s">
        <v>393</v>
      </c>
      <c r="E201"/>
      <c r="F201" s="4"/>
    </row>
    <row r="202" spans="1:6" ht="12" customHeight="1" x14ac:dyDescent="0.2">
      <c r="A202" s="4"/>
      <c r="B202" s="1" t="s">
        <v>402</v>
      </c>
      <c r="C202" s="1" t="s">
        <v>403</v>
      </c>
      <c r="D202" t="s">
        <v>397</v>
      </c>
      <c r="E202"/>
      <c r="F202" s="4"/>
    </row>
    <row r="203" spans="1:6" ht="12" customHeight="1" x14ac:dyDescent="0.2">
      <c r="A203" s="4"/>
      <c r="B203" s="1" t="s">
        <v>404</v>
      </c>
      <c r="C203" s="1" t="s">
        <v>405</v>
      </c>
      <c r="D203" t="s">
        <v>385</v>
      </c>
      <c r="E203"/>
      <c r="F203" s="4"/>
    </row>
    <row r="204" spans="1:6" ht="12" customHeight="1" x14ac:dyDescent="0.2">
      <c r="A204" s="4"/>
      <c r="B204" s="1" t="s">
        <v>406</v>
      </c>
      <c r="C204" s="1" t="s">
        <v>407</v>
      </c>
      <c r="D204" t="s">
        <v>381</v>
      </c>
      <c r="E204"/>
      <c r="F204" s="4"/>
    </row>
    <row r="205" spans="1:6" ht="12" customHeight="1" x14ac:dyDescent="0.2">
      <c r="A205" s="4"/>
      <c r="B205" s="1" t="s">
        <v>408</v>
      </c>
      <c r="C205" s="1" t="s">
        <v>409</v>
      </c>
      <c r="D205" t="s">
        <v>405</v>
      </c>
      <c r="E205"/>
      <c r="F205" s="4"/>
    </row>
    <row r="206" spans="1:6" ht="12" customHeight="1" x14ac:dyDescent="0.2">
      <c r="A206" s="4"/>
      <c r="B206" s="1" t="s">
        <v>410</v>
      </c>
      <c r="C206" s="1" t="s">
        <v>411</v>
      </c>
      <c r="D206" t="s">
        <v>134</v>
      </c>
      <c r="E206" t="s">
        <v>133</v>
      </c>
      <c r="F206" s="4"/>
    </row>
    <row r="207" spans="1:6" ht="12" customHeight="1" x14ac:dyDescent="0.2">
      <c r="A207" s="4"/>
      <c r="B207" s="1" t="s">
        <v>412</v>
      </c>
      <c r="C207" s="1" t="s">
        <v>413</v>
      </c>
      <c r="D207" t="s">
        <v>395</v>
      </c>
      <c r="E207"/>
      <c r="F207" s="4"/>
    </row>
    <row r="208" spans="1:6" ht="12" customHeight="1" x14ac:dyDescent="0.2">
      <c r="A208" s="4"/>
      <c r="B208" s="1" t="s">
        <v>414</v>
      </c>
      <c r="C208" s="1" t="s">
        <v>415</v>
      </c>
      <c r="D208" t="s">
        <v>258</v>
      </c>
      <c r="E208"/>
      <c r="F208" s="4"/>
    </row>
    <row r="209" spans="1:6" ht="12" customHeight="1" x14ac:dyDescent="0.2">
      <c r="A209" s="4"/>
      <c r="B209" s="1" t="s">
        <v>416</v>
      </c>
      <c r="C209" s="1" t="s">
        <v>417</v>
      </c>
      <c r="D209" t="s">
        <v>238</v>
      </c>
      <c r="E209"/>
      <c r="F209" s="4"/>
    </row>
    <row r="210" spans="1:6" ht="12" customHeight="1" x14ac:dyDescent="0.2">
      <c r="A210" s="4"/>
      <c r="B210" s="1" t="s">
        <v>418</v>
      </c>
      <c r="C210" s="1" t="s">
        <v>419</v>
      </c>
      <c r="D210" t="s">
        <v>355</v>
      </c>
      <c r="E210"/>
      <c r="F210" s="4"/>
    </row>
    <row r="211" spans="1:6" ht="12" customHeight="1" x14ac:dyDescent="0.2">
      <c r="A211" s="4"/>
      <c r="B211" s="1" t="s">
        <v>420</v>
      </c>
      <c r="C211" s="1" t="s">
        <v>421</v>
      </c>
      <c r="D211" t="s">
        <v>407</v>
      </c>
      <c r="E211"/>
      <c r="F211" s="4"/>
    </row>
    <row r="212" spans="1:6" ht="12" customHeight="1" x14ac:dyDescent="0.2">
      <c r="A212" s="4"/>
      <c r="B212" s="1" t="s">
        <v>422</v>
      </c>
      <c r="C212" s="1" t="s">
        <v>423</v>
      </c>
      <c r="D212" t="s">
        <v>415</v>
      </c>
      <c r="E212"/>
      <c r="F212" s="4"/>
    </row>
    <row r="213" spans="1:6" ht="12" customHeight="1" x14ac:dyDescent="0.2">
      <c r="A213" s="4"/>
      <c r="B213" s="1" t="s">
        <v>424</v>
      </c>
      <c r="C213" s="1" t="s">
        <v>425</v>
      </c>
      <c r="D213" t="s">
        <v>413</v>
      </c>
      <c r="E213"/>
      <c r="F213" s="4"/>
    </row>
    <row r="214" spans="1:6" ht="12" customHeight="1" x14ac:dyDescent="0.2">
      <c r="A214" s="4"/>
      <c r="B214" s="1" t="s">
        <v>426</v>
      </c>
      <c r="C214" s="1" t="s">
        <v>427</v>
      </c>
      <c r="D214" t="s">
        <v>429</v>
      </c>
      <c r="E214"/>
      <c r="F214" s="4"/>
    </row>
    <row r="215" spans="1:6" ht="12" customHeight="1" x14ac:dyDescent="0.2">
      <c r="A215" s="4"/>
      <c r="B215" s="1" t="s">
        <v>428</v>
      </c>
      <c r="C215" s="1" t="s">
        <v>429</v>
      </c>
      <c r="D215" t="s">
        <v>447</v>
      </c>
      <c r="E215"/>
      <c r="F215" s="4"/>
    </row>
    <row r="216" spans="1:6" ht="12" customHeight="1" x14ac:dyDescent="0.2">
      <c r="A216" s="4"/>
      <c r="B216" s="1" t="s">
        <v>430</v>
      </c>
      <c r="C216" s="1" t="s">
        <v>431</v>
      </c>
      <c r="D216" t="s">
        <v>449</v>
      </c>
      <c r="E216"/>
      <c r="F216" s="4"/>
    </row>
    <row r="217" spans="1:6" ht="12" customHeight="1" x14ac:dyDescent="0.2">
      <c r="A217" s="4"/>
      <c r="B217" s="1" t="s">
        <v>432</v>
      </c>
      <c r="C217" s="1" t="s">
        <v>433</v>
      </c>
      <c r="D217" t="s">
        <v>427</v>
      </c>
      <c r="E217"/>
      <c r="F217" s="4"/>
    </row>
    <row r="218" spans="1:6" ht="12" customHeight="1" x14ac:dyDescent="0.2">
      <c r="A218" s="4"/>
      <c r="B218" s="1" t="s">
        <v>434</v>
      </c>
      <c r="C218" s="1" t="s">
        <v>435</v>
      </c>
      <c r="D218" t="s">
        <v>417</v>
      </c>
      <c r="E218"/>
      <c r="F218" s="4"/>
    </row>
    <row r="219" spans="1:6" ht="12" customHeight="1" x14ac:dyDescent="0.2">
      <c r="A219" s="4"/>
      <c r="B219" s="1" t="s">
        <v>436</v>
      </c>
      <c r="C219" s="1" t="s">
        <v>437</v>
      </c>
      <c r="D219" t="s">
        <v>433</v>
      </c>
      <c r="E219"/>
      <c r="F219" s="4"/>
    </row>
    <row r="220" spans="1:6" ht="12" customHeight="1" x14ac:dyDescent="0.2">
      <c r="A220" s="4"/>
      <c r="B220" s="1" t="s">
        <v>438</v>
      </c>
      <c r="C220" s="1" t="s">
        <v>439</v>
      </c>
      <c r="D220" t="s">
        <v>435</v>
      </c>
      <c r="E220"/>
      <c r="F220" s="4"/>
    </row>
    <row r="221" spans="1:6" ht="12" customHeight="1" x14ac:dyDescent="0.2">
      <c r="A221" s="4"/>
      <c r="B221" s="1" t="s">
        <v>440</v>
      </c>
      <c r="C221" s="1" t="s">
        <v>441</v>
      </c>
      <c r="D221" t="s">
        <v>425</v>
      </c>
      <c r="E221"/>
      <c r="F221" s="4"/>
    </row>
    <row r="222" spans="1:6" ht="12" customHeight="1" x14ac:dyDescent="0.2">
      <c r="A222" s="4"/>
      <c r="B222" s="1" t="s">
        <v>442</v>
      </c>
      <c r="C222" s="1" t="s">
        <v>443</v>
      </c>
      <c r="D222" t="s">
        <v>431</v>
      </c>
      <c r="E222"/>
      <c r="F222" s="4"/>
    </row>
    <row r="223" spans="1:6" ht="12" customHeight="1" x14ac:dyDescent="0.2">
      <c r="A223" s="4"/>
      <c r="B223" s="1" t="s">
        <v>444</v>
      </c>
      <c r="C223" s="1" t="s">
        <v>445</v>
      </c>
      <c r="D223" t="s">
        <v>439</v>
      </c>
      <c r="E223"/>
      <c r="F223" s="4"/>
    </row>
    <row r="224" spans="1:6" ht="12" customHeight="1" x14ac:dyDescent="0.2">
      <c r="A224" s="4"/>
      <c r="B224" s="1" t="s">
        <v>446</v>
      </c>
      <c r="C224" s="1" t="s">
        <v>447</v>
      </c>
      <c r="D224" t="s">
        <v>443</v>
      </c>
      <c r="E224"/>
      <c r="F224" s="4"/>
    </row>
    <row r="225" spans="1:6" ht="12" customHeight="1" x14ac:dyDescent="0.2">
      <c r="A225" s="4"/>
      <c r="B225" s="1" t="s">
        <v>448</v>
      </c>
      <c r="C225" s="1" t="s">
        <v>449</v>
      </c>
      <c r="D225" t="s">
        <v>421</v>
      </c>
      <c r="E225"/>
      <c r="F225" s="4"/>
    </row>
    <row r="226" spans="1:6" ht="12" customHeight="1" x14ac:dyDescent="0.2">
      <c r="A226" s="4"/>
      <c r="B226" s="1" t="s">
        <v>450</v>
      </c>
      <c r="C226" s="1" t="s">
        <v>451</v>
      </c>
      <c r="D226" t="s">
        <v>110</v>
      </c>
      <c r="E226"/>
      <c r="F226" s="4"/>
    </row>
    <row r="227" spans="1:6" ht="12" customHeight="1" x14ac:dyDescent="0.2">
      <c r="A227" s="4"/>
      <c r="B227" s="1" t="s">
        <v>452</v>
      </c>
      <c r="C227" s="1" t="s">
        <v>453</v>
      </c>
      <c r="D227" t="s">
        <v>437</v>
      </c>
      <c r="E227"/>
      <c r="F227" s="4"/>
    </row>
    <row r="228" spans="1:6" ht="12" customHeight="1" x14ac:dyDescent="0.2">
      <c r="A228" s="4"/>
      <c r="B228" s="1" t="s">
        <v>454</v>
      </c>
      <c r="C228" s="1" t="s">
        <v>455</v>
      </c>
      <c r="D228" t="s">
        <v>441</v>
      </c>
      <c r="E228"/>
      <c r="F228" s="4"/>
    </row>
    <row r="229" spans="1:6" ht="12" customHeight="1" x14ac:dyDescent="0.2">
      <c r="A229" s="4"/>
      <c r="B229" s="1" t="s">
        <v>456</v>
      </c>
      <c r="C229" s="1" t="s">
        <v>457</v>
      </c>
      <c r="D229" t="s">
        <v>419</v>
      </c>
      <c r="E229"/>
      <c r="F229" s="4"/>
    </row>
    <row r="230" spans="1:6" ht="12" customHeight="1" x14ac:dyDescent="0.2">
      <c r="A230" s="4"/>
      <c r="B230" s="1" t="s">
        <v>458</v>
      </c>
      <c r="C230" s="1" t="s">
        <v>459</v>
      </c>
      <c r="D230" t="s">
        <v>445</v>
      </c>
      <c r="E230"/>
      <c r="F230" s="4"/>
    </row>
    <row r="231" spans="1:6" ht="12" customHeight="1" x14ac:dyDescent="0.2">
      <c r="A231" s="4"/>
      <c r="B231" s="1" t="s">
        <v>460</v>
      </c>
      <c r="C231" s="1" t="s">
        <v>461</v>
      </c>
      <c r="D231" t="s">
        <v>453</v>
      </c>
      <c r="E231"/>
      <c r="F231" s="4"/>
    </row>
    <row r="232" spans="1:6" ht="12" customHeight="1" x14ac:dyDescent="0.2">
      <c r="A232" s="4"/>
      <c r="B232" s="1" t="s">
        <v>462</v>
      </c>
      <c r="C232" s="1" t="s">
        <v>463</v>
      </c>
      <c r="D232" t="s">
        <v>457</v>
      </c>
      <c r="E232"/>
      <c r="F232" s="4"/>
    </row>
    <row r="233" spans="1:6" ht="12" customHeight="1" x14ac:dyDescent="0.2">
      <c r="A233" s="4"/>
      <c r="B233" s="1" t="s">
        <v>464</v>
      </c>
      <c r="C233" s="1" t="s">
        <v>465</v>
      </c>
      <c r="D233" t="s">
        <v>473</v>
      </c>
      <c r="E233"/>
      <c r="F233" s="4"/>
    </row>
    <row r="234" spans="1:6" ht="12" customHeight="1" x14ac:dyDescent="0.2">
      <c r="A234" s="4"/>
      <c r="B234" s="1" t="s">
        <v>466</v>
      </c>
      <c r="C234" s="1" t="s">
        <v>467</v>
      </c>
      <c r="D234" t="s">
        <v>461</v>
      </c>
      <c r="E234"/>
      <c r="F234" s="4"/>
    </row>
    <row r="235" spans="1:6" ht="12" customHeight="1" x14ac:dyDescent="0.2">
      <c r="A235" s="4"/>
      <c r="B235" s="1" t="s">
        <v>468</v>
      </c>
      <c r="C235" s="1" t="s">
        <v>469</v>
      </c>
      <c r="D235" t="s">
        <v>465</v>
      </c>
      <c r="E235"/>
      <c r="F235" s="4"/>
    </row>
    <row r="236" spans="1:6" ht="12" customHeight="1" x14ac:dyDescent="0.2">
      <c r="A236" s="4"/>
      <c r="B236" s="1" t="s">
        <v>470</v>
      </c>
      <c r="C236" s="1" t="s">
        <v>471</v>
      </c>
      <c r="D236" t="s">
        <v>8</v>
      </c>
      <c r="E236"/>
      <c r="F236" s="4"/>
    </row>
    <row r="237" spans="1:6" ht="12" customHeight="1" x14ac:dyDescent="0.2">
      <c r="A237" s="4"/>
      <c r="B237" s="1" t="s">
        <v>472</v>
      </c>
      <c r="C237" s="1" t="s">
        <v>473</v>
      </c>
      <c r="D237" t="s">
        <v>455</v>
      </c>
      <c r="E237"/>
      <c r="F237" s="4"/>
    </row>
    <row r="238" spans="1:6" ht="12" customHeight="1" x14ac:dyDescent="0.2">
      <c r="A238" s="4"/>
      <c r="B238" s="1" t="s">
        <v>474</v>
      </c>
      <c r="C238" s="1" t="s">
        <v>475</v>
      </c>
      <c r="D238" t="s">
        <v>471</v>
      </c>
      <c r="E238"/>
      <c r="F238" s="4"/>
    </row>
    <row r="239" spans="1:6" ht="12" customHeight="1" x14ac:dyDescent="0.2">
      <c r="A239" s="4"/>
      <c r="B239" s="1" t="s">
        <v>476</v>
      </c>
      <c r="C239" s="1" t="s">
        <v>477</v>
      </c>
      <c r="D239" t="s">
        <v>475</v>
      </c>
      <c r="E239"/>
      <c r="F239" s="4"/>
    </row>
    <row r="240" spans="1:6" ht="12" customHeight="1" x14ac:dyDescent="0.2">
      <c r="A240" s="4"/>
      <c r="B240" s="1" t="s">
        <v>478</v>
      </c>
      <c r="C240" s="1" t="s">
        <v>479</v>
      </c>
      <c r="D240" t="s">
        <v>130</v>
      </c>
      <c r="E240"/>
      <c r="F240" s="4"/>
    </row>
    <row r="241" spans="1:6" ht="12" customHeight="1" x14ac:dyDescent="0.2">
      <c r="A241" s="4"/>
      <c r="B241" s="1" t="s">
        <v>480</v>
      </c>
      <c r="C241" s="1" t="s">
        <v>481</v>
      </c>
      <c r="D241" t="s">
        <v>477</v>
      </c>
      <c r="E241"/>
      <c r="F241" s="4"/>
    </row>
    <row r="242" spans="1:6" ht="12" customHeight="1" x14ac:dyDescent="0.2">
      <c r="A242" s="4"/>
      <c r="B242" s="1" t="s">
        <v>482</v>
      </c>
      <c r="C242" s="1" t="s">
        <v>483</v>
      </c>
      <c r="D242" t="s">
        <v>71</v>
      </c>
      <c r="E242"/>
      <c r="F242" s="4"/>
    </row>
    <row r="243" spans="1:6" ht="12" customHeight="1" x14ac:dyDescent="0.2">
      <c r="A243" s="4"/>
      <c r="B243" s="1" t="s">
        <v>484</v>
      </c>
      <c r="C243" s="1" t="s">
        <v>485</v>
      </c>
      <c r="D243" t="s">
        <v>487</v>
      </c>
      <c r="E243"/>
      <c r="F243" s="4"/>
    </row>
    <row r="244" spans="1:6" ht="12" customHeight="1" x14ac:dyDescent="0.2">
      <c r="A244" s="4"/>
      <c r="B244" s="1" t="s">
        <v>486</v>
      </c>
      <c r="C244" s="1" t="s">
        <v>487</v>
      </c>
      <c r="D244" t="s">
        <v>489</v>
      </c>
      <c r="E244"/>
      <c r="F244" s="4"/>
    </row>
    <row r="245" spans="1:6" ht="12" customHeight="1" x14ac:dyDescent="0.2">
      <c r="A245" s="4"/>
      <c r="B245" s="1" t="s">
        <v>488</v>
      </c>
      <c r="C245" s="1" t="s">
        <v>489</v>
      </c>
      <c r="D245" t="s">
        <v>485</v>
      </c>
      <c r="E245"/>
      <c r="F245" s="4"/>
    </row>
    <row r="246" spans="1:6" ht="12" customHeight="1" x14ac:dyDescent="0.2">
      <c r="A246" s="4"/>
      <c r="B246" s="4"/>
      <c r="C246" s="4"/>
      <c r="D246" t="s">
        <v>178</v>
      </c>
      <c r="E246"/>
      <c r="F246" s="4"/>
    </row>
    <row r="247" spans="1:6" ht="12" customHeight="1" x14ac:dyDescent="0.2">
      <c r="A247" s="4"/>
      <c r="B247" s="4"/>
      <c r="C247" s="4"/>
      <c r="D247" t="s">
        <v>242</v>
      </c>
      <c r="E247"/>
      <c r="F247" s="4"/>
    </row>
    <row r="248" spans="1:6" ht="12" customHeight="1" x14ac:dyDescent="0.2">
      <c r="A248" s="4"/>
      <c r="B248" s="4"/>
      <c r="C248" s="4"/>
      <c r="D248" t="s">
        <v>387</v>
      </c>
      <c r="E248"/>
      <c r="F248" s="4"/>
    </row>
    <row r="249" spans="1:6" ht="12" customHeight="1" x14ac:dyDescent="0.2">
      <c r="A249" s="4"/>
      <c r="B249" s="4"/>
      <c r="C249" s="4"/>
      <c r="D249" t="s">
        <v>85</v>
      </c>
      <c r="E249" t="s">
        <v>84</v>
      </c>
      <c r="F249" s="4"/>
    </row>
    <row r="250" spans="1:6" ht="12" customHeight="1" x14ac:dyDescent="0.2">
      <c r="A250" s="4"/>
      <c r="B250" s="4"/>
      <c r="C250" s="4"/>
      <c r="D250" s="4"/>
      <c r="E250" s="4"/>
      <c r="F250" s="4"/>
    </row>
    <row r="251" spans="1:6" ht="12" customHeight="1" x14ac:dyDescent="0.2">
      <c r="A251" s="4"/>
      <c r="B251" s="4"/>
      <c r="C251" s="4"/>
      <c r="D251" s="4"/>
      <c r="E251" s="4"/>
      <c r="F251" s="4"/>
    </row>
    <row r="252" spans="1:6" ht="12" customHeight="1" x14ac:dyDescent="0.2">
      <c r="A252" s="4"/>
      <c r="B252" s="4"/>
      <c r="C252" s="4"/>
      <c r="D252" s="4"/>
      <c r="E252" s="4"/>
      <c r="F252" s="4"/>
    </row>
    <row r="253" spans="1:6" ht="12" customHeight="1" x14ac:dyDescent="0.2">
      <c r="A253" s="4"/>
      <c r="B253" s="4"/>
      <c r="C253" s="4"/>
      <c r="D253" s="4"/>
      <c r="E253" s="4"/>
      <c r="F253" s="4"/>
    </row>
    <row r="254" spans="1:6" ht="12" customHeight="1" x14ac:dyDescent="0.2">
      <c r="A254" s="4"/>
      <c r="B254" s="4"/>
      <c r="C254" s="4"/>
      <c r="D254" s="4"/>
      <c r="E254" s="4"/>
      <c r="F254" s="4"/>
    </row>
    <row r="255" spans="1:6" ht="12" customHeight="1" x14ac:dyDescent="0.2">
      <c r="A255" s="4"/>
      <c r="B255" s="4"/>
      <c r="C255" s="4"/>
      <c r="D255" s="4"/>
      <c r="E255" s="4"/>
      <c r="F255" s="4"/>
    </row>
    <row r="256" spans="1:6" ht="12" customHeight="1" x14ac:dyDescent="0.2">
      <c r="A256" s="4"/>
      <c r="B256" s="4"/>
      <c r="C256" s="4"/>
      <c r="D256" s="4"/>
      <c r="E256" s="4"/>
      <c r="F256" s="4"/>
    </row>
    <row r="257" spans="1:6" ht="12" customHeight="1" x14ac:dyDescent="0.2">
      <c r="A257" s="4"/>
      <c r="B257" s="4"/>
      <c r="C257" s="4"/>
      <c r="D257" s="4"/>
      <c r="E257" s="4"/>
      <c r="F257" s="4"/>
    </row>
    <row r="258" spans="1:6" ht="12" customHeight="1" x14ac:dyDescent="0.2">
      <c r="A258" s="4"/>
      <c r="B258" s="4"/>
      <c r="C258" s="4"/>
      <c r="D258" s="4"/>
      <c r="E258" s="4"/>
      <c r="F258" s="4"/>
    </row>
    <row r="259" spans="1:6" ht="12" customHeight="1" x14ac:dyDescent="0.2">
      <c r="A259" s="4"/>
      <c r="B259" s="4"/>
      <c r="C259" s="4"/>
      <c r="D259" s="4"/>
      <c r="E259" s="4"/>
      <c r="F259" s="4"/>
    </row>
    <row r="260" spans="1:6" ht="12" customHeight="1" x14ac:dyDescent="0.2">
      <c r="A260" s="4"/>
      <c r="B260" s="4"/>
      <c r="C260" s="4"/>
      <c r="D260" s="4"/>
      <c r="E260" s="4"/>
      <c r="F260" s="4"/>
    </row>
    <row r="261" spans="1:6" ht="12" customHeight="1" x14ac:dyDescent="0.2">
      <c r="A261" s="4"/>
      <c r="B261" s="4"/>
      <c r="C261" s="4"/>
      <c r="D261" s="4"/>
      <c r="E261" s="4"/>
      <c r="F261" s="4"/>
    </row>
    <row r="262" spans="1:6" ht="12" customHeight="1" x14ac:dyDescent="0.2">
      <c r="A262" s="4"/>
      <c r="B262" s="4"/>
      <c r="C262" s="4"/>
      <c r="D262" s="4"/>
      <c r="E262" s="4"/>
      <c r="F262" s="4"/>
    </row>
    <row r="263" spans="1:6" ht="12" customHeight="1" x14ac:dyDescent="0.2">
      <c r="A263" s="4"/>
      <c r="B263" s="4"/>
      <c r="C263" s="4"/>
      <c r="D263" s="4"/>
      <c r="E263" s="4"/>
      <c r="F263" s="4"/>
    </row>
    <row r="264" spans="1:6" ht="12" customHeight="1" x14ac:dyDescent="0.2">
      <c r="A264" s="4"/>
      <c r="B264" s="4"/>
      <c r="C264" s="4"/>
      <c r="D264" s="4"/>
      <c r="E264" s="4"/>
      <c r="F264" s="4"/>
    </row>
    <row r="265" spans="1:6" ht="12" customHeight="1" x14ac:dyDescent="0.2">
      <c r="A265" s="4"/>
      <c r="B265" s="4"/>
      <c r="C265" s="4"/>
      <c r="D265" s="4"/>
      <c r="E265" s="4"/>
      <c r="F265" s="4"/>
    </row>
    <row r="266" spans="1:6" ht="12" customHeight="1" x14ac:dyDescent="0.2">
      <c r="A266" s="4"/>
      <c r="B266" s="4"/>
      <c r="C266" s="4"/>
      <c r="D266" s="4"/>
      <c r="E266" s="4"/>
      <c r="F266" s="4"/>
    </row>
    <row r="267" spans="1:6" ht="12" customHeight="1" x14ac:dyDescent="0.2">
      <c r="A267" s="4"/>
      <c r="B267" s="4"/>
      <c r="C267" s="4"/>
      <c r="D267" s="4"/>
      <c r="E267" s="4"/>
      <c r="F267" s="4"/>
    </row>
    <row r="268" spans="1:6" ht="12" customHeight="1" x14ac:dyDescent="0.2">
      <c r="A268" s="4"/>
      <c r="B268" s="4"/>
      <c r="C268" s="4"/>
      <c r="D268" s="4"/>
      <c r="E268" s="4"/>
      <c r="F268" s="4"/>
    </row>
    <row r="269" spans="1:6" ht="12" customHeight="1" x14ac:dyDescent="0.2">
      <c r="A269" s="4"/>
      <c r="B269" s="4"/>
      <c r="C269" s="4"/>
      <c r="D269" s="4"/>
      <c r="E269" s="4"/>
      <c r="F269" s="4"/>
    </row>
    <row r="270" spans="1:6" ht="12" customHeight="1" x14ac:dyDescent="0.2">
      <c r="A270" s="4"/>
      <c r="B270" s="4"/>
      <c r="C270" s="4"/>
      <c r="D270" s="4"/>
      <c r="E270" s="4"/>
      <c r="F270" s="4"/>
    </row>
    <row r="271" spans="1:6" ht="12" customHeight="1" x14ac:dyDescent="0.2">
      <c r="A271" s="4"/>
      <c r="B271" s="4"/>
      <c r="C271" s="4"/>
      <c r="D271" s="4"/>
      <c r="E271" s="4"/>
      <c r="F271" s="4"/>
    </row>
    <row r="272" spans="1:6" ht="12" customHeight="1" x14ac:dyDescent="0.2">
      <c r="A272" s="4"/>
      <c r="B272" s="4"/>
      <c r="C272" s="4"/>
      <c r="D272" s="4"/>
      <c r="E272" s="4"/>
      <c r="F272" s="4"/>
    </row>
    <row r="273" spans="1:6" ht="12" customHeight="1" x14ac:dyDescent="0.2">
      <c r="A273" s="4"/>
      <c r="B273" s="4"/>
      <c r="C273" s="4"/>
      <c r="D273" s="4"/>
      <c r="E273" s="4"/>
      <c r="F273" s="4"/>
    </row>
    <row r="274" spans="1:6" ht="12" customHeight="1" x14ac:dyDescent="0.2">
      <c r="A274" s="4"/>
      <c r="B274" s="4"/>
      <c r="C274" s="4"/>
      <c r="D274" s="4"/>
      <c r="E274" s="4"/>
      <c r="F274" s="4"/>
    </row>
    <row r="275" spans="1:6" ht="12" customHeight="1" x14ac:dyDescent="0.2">
      <c r="A275" s="4"/>
      <c r="B275" s="4"/>
      <c r="C275" s="4"/>
      <c r="D275" s="4"/>
      <c r="E275" s="4"/>
      <c r="F275" s="4"/>
    </row>
    <row r="276" spans="1:6" ht="12" customHeight="1" x14ac:dyDescent="0.2">
      <c r="A276" s="4"/>
      <c r="B276" s="4"/>
      <c r="C276" s="4"/>
      <c r="D276" s="4"/>
      <c r="E276" s="4"/>
      <c r="F276" s="4"/>
    </row>
    <row r="277" spans="1:6" ht="12" customHeight="1" x14ac:dyDescent="0.2">
      <c r="A277" s="4"/>
      <c r="B277" s="4"/>
      <c r="C277" s="4"/>
      <c r="D277" s="4"/>
      <c r="E277" s="4"/>
      <c r="F277" s="4"/>
    </row>
    <row r="278" spans="1:6" ht="12" customHeight="1" x14ac:dyDescent="0.2">
      <c r="A278" s="4"/>
      <c r="B278" s="4"/>
      <c r="C278" s="4"/>
      <c r="D278" s="4"/>
      <c r="E278" s="4"/>
      <c r="F278" s="4"/>
    </row>
    <row r="279" spans="1:6" ht="12" customHeight="1" x14ac:dyDescent="0.2">
      <c r="A279" s="4"/>
      <c r="B279" s="4"/>
      <c r="C279" s="4"/>
      <c r="D279" s="4"/>
      <c r="E279" s="4"/>
      <c r="F279" s="4"/>
    </row>
    <row r="280" spans="1:6" ht="12" customHeight="1" x14ac:dyDescent="0.2">
      <c r="A280" s="4"/>
      <c r="B280" s="4"/>
      <c r="C280" s="4"/>
      <c r="D280" s="4"/>
      <c r="E280" s="4"/>
      <c r="F280" s="4"/>
    </row>
    <row r="281" spans="1:6" ht="12" customHeight="1" x14ac:dyDescent="0.2">
      <c r="A281" s="4"/>
      <c r="B281" s="4"/>
      <c r="C281" s="4"/>
      <c r="D281" s="4"/>
      <c r="E281" s="4"/>
      <c r="F281" s="4"/>
    </row>
    <row r="282" spans="1:6" ht="12" customHeight="1" x14ac:dyDescent="0.2">
      <c r="A282" s="4"/>
      <c r="B282" s="4"/>
      <c r="C282" s="4"/>
      <c r="D282" s="4"/>
      <c r="E282" s="4"/>
      <c r="F282" s="4"/>
    </row>
    <row r="283" spans="1:6" ht="12" customHeight="1" x14ac:dyDescent="0.2">
      <c r="A283" s="4"/>
      <c r="B283" s="4"/>
      <c r="C283" s="4"/>
      <c r="D283" s="4"/>
      <c r="E283" s="4"/>
      <c r="F283" s="4"/>
    </row>
    <row r="284" spans="1:6" ht="12" customHeight="1" x14ac:dyDescent="0.2">
      <c r="A284" s="4"/>
      <c r="B284" s="4"/>
      <c r="C284" s="4"/>
      <c r="D284" s="4"/>
      <c r="E284" s="4"/>
      <c r="F284" s="4"/>
    </row>
    <row r="285" spans="1:6" ht="12" customHeight="1" x14ac:dyDescent="0.2">
      <c r="A285" s="4"/>
      <c r="B285" s="4"/>
      <c r="C285" s="4"/>
      <c r="D285" s="4"/>
      <c r="E285" s="4"/>
      <c r="F285" s="4"/>
    </row>
    <row r="286" spans="1:6" ht="12" customHeight="1" x14ac:dyDescent="0.2">
      <c r="A286" s="4"/>
      <c r="B286" s="4"/>
      <c r="C286" s="4"/>
      <c r="D286" s="4"/>
      <c r="E286" s="4"/>
      <c r="F286" s="4"/>
    </row>
    <row r="287" spans="1:6" ht="12" customHeight="1" x14ac:dyDescent="0.2">
      <c r="A287" s="4"/>
      <c r="B287" s="4"/>
      <c r="C287" s="4"/>
      <c r="D287" s="4"/>
      <c r="E287" s="4"/>
      <c r="F287" s="4"/>
    </row>
    <row r="288" spans="1:6" ht="12" customHeight="1" x14ac:dyDescent="0.2">
      <c r="A288" s="4"/>
      <c r="B288" s="4"/>
      <c r="C288" s="4"/>
      <c r="D288" s="4"/>
      <c r="E288" s="4"/>
      <c r="F288" s="4"/>
    </row>
    <row r="289" spans="1:6" ht="12" customHeight="1" x14ac:dyDescent="0.2">
      <c r="A289" s="4"/>
      <c r="B289" s="4"/>
      <c r="C289" s="4"/>
      <c r="D289" s="4"/>
      <c r="E289" s="4"/>
      <c r="F289" s="4"/>
    </row>
    <row r="290" spans="1:6" ht="12" customHeight="1" x14ac:dyDescent="0.2">
      <c r="A290" s="4"/>
      <c r="B290" s="4"/>
      <c r="C290" s="4"/>
      <c r="D290" s="4"/>
      <c r="E290" s="4"/>
      <c r="F290" s="4"/>
    </row>
    <row r="291" spans="1:6" ht="12" customHeight="1" x14ac:dyDescent="0.2">
      <c r="A291" s="4"/>
      <c r="B291" s="4"/>
      <c r="C291" s="4"/>
      <c r="D291" s="4"/>
      <c r="E291" s="4"/>
      <c r="F291" s="4"/>
    </row>
    <row r="292" spans="1:6" ht="12" customHeight="1" x14ac:dyDescent="0.2">
      <c r="A292" s="4"/>
      <c r="B292" s="4"/>
      <c r="C292" s="4"/>
      <c r="D292" s="4"/>
      <c r="E292" s="4"/>
      <c r="F292" s="4"/>
    </row>
    <row r="293" spans="1:6" ht="12" customHeight="1" x14ac:dyDescent="0.2">
      <c r="A293" s="4"/>
      <c r="B293" s="4"/>
      <c r="C293" s="4"/>
      <c r="D293" s="4"/>
      <c r="E293" s="4"/>
      <c r="F293" s="4"/>
    </row>
    <row r="294" spans="1:6" ht="12" customHeight="1" x14ac:dyDescent="0.2">
      <c r="A294" s="4"/>
      <c r="B294" s="4"/>
      <c r="C294" s="4"/>
      <c r="D294" s="4"/>
      <c r="E294" s="4"/>
      <c r="F294" s="4"/>
    </row>
    <row r="295" spans="1:6" ht="12" customHeight="1" x14ac:dyDescent="0.2">
      <c r="A295" s="4"/>
      <c r="B295" s="4"/>
      <c r="C295" s="4"/>
      <c r="D295" s="4"/>
      <c r="E295" s="4"/>
      <c r="F295" s="4"/>
    </row>
    <row r="296" spans="1:6" ht="12" customHeight="1" x14ac:dyDescent="0.2">
      <c r="A296" s="4"/>
      <c r="B296" s="4"/>
      <c r="C296" s="4"/>
      <c r="D296" s="4"/>
      <c r="E296" s="4"/>
      <c r="F296" s="4"/>
    </row>
    <row r="297" spans="1:6" ht="12" customHeight="1" x14ac:dyDescent="0.2">
      <c r="A297" s="4"/>
      <c r="B297" s="4"/>
      <c r="C297" s="4"/>
      <c r="D297" s="4"/>
      <c r="E297" s="4"/>
      <c r="F297" s="4"/>
    </row>
    <row r="298" spans="1:6" ht="12" customHeight="1" x14ac:dyDescent="0.2">
      <c r="A298" s="4"/>
      <c r="B298" s="4"/>
      <c r="C298" s="4"/>
      <c r="D298" s="4"/>
      <c r="E298" s="4"/>
      <c r="F298" s="4"/>
    </row>
    <row r="299" spans="1:6" ht="12" customHeight="1" x14ac:dyDescent="0.2">
      <c r="A299" s="4"/>
      <c r="B299" s="4"/>
      <c r="C299" s="4"/>
      <c r="D299" s="4"/>
      <c r="E299" s="4"/>
      <c r="F299" s="4"/>
    </row>
    <row r="300" spans="1:6" ht="12" customHeight="1" x14ac:dyDescent="0.2">
      <c r="A300" s="4"/>
      <c r="B300" s="4"/>
      <c r="C300" s="4"/>
      <c r="D300" s="4"/>
      <c r="E300" s="4"/>
      <c r="F300" s="4"/>
    </row>
    <row r="301" spans="1:6" ht="12" customHeight="1" x14ac:dyDescent="0.2">
      <c r="A301" s="4"/>
      <c r="B301" s="4"/>
      <c r="C301" s="4"/>
      <c r="D301" s="4"/>
      <c r="E301" s="4"/>
      <c r="F301" s="4"/>
    </row>
    <row r="302" spans="1:6" ht="12" customHeight="1" x14ac:dyDescent="0.2">
      <c r="A302" s="4"/>
      <c r="B302" s="4"/>
      <c r="C302" s="4"/>
      <c r="D302" s="4"/>
      <c r="E302" s="4"/>
      <c r="F302" s="4"/>
    </row>
    <row r="303" spans="1:6" ht="12" customHeight="1" x14ac:dyDescent="0.2">
      <c r="A303" s="4"/>
      <c r="B303" s="4"/>
      <c r="C303" s="4"/>
      <c r="D303" s="4"/>
      <c r="E303" s="4"/>
      <c r="F303" s="4"/>
    </row>
    <row r="304" spans="1:6" ht="12" customHeight="1" x14ac:dyDescent="0.2">
      <c r="A304" s="4"/>
      <c r="B304" s="4"/>
      <c r="C304" s="4"/>
      <c r="D304" s="4"/>
      <c r="E304" s="4"/>
      <c r="F304" s="4"/>
    </row>
  </sheetData>
  <sheetProtection sheet="1" selectLockedCells="1" selectUnlockedCells="1"/>
  <sortState xmlns:xlrd2="http://schemas.microsoft.com/office/spreadsheetml/2017/richdata2" ref="D3:E249">
    <sortCondition ref="D3:D249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CD89AA97B0C42B43F9B0498144E04" ma:contentTypeVersion="13" ma:contentTypeDescription="Een nieuw document maken." ma:contentTypeScope="" ma:versionID="e67fe39c10e252169e459b7826c3cc97">
  <xsd:schema xmlns:xsd="http://www.w3.org/2001/XMLSchema" xmlns:xs="http://www.w3.org/2001/XMLSchema" xmlns:p="http://schemas.microsoft.com/office/2006/metadata/properties" xmlns:ns2="b64138c7-d302-40f9-a7f3-6a7f76a2a368" xmlns:ns3="944c9d64-9fca-4fd6-aa7c-e37195bc63c1" targetNamespace="http://schemas.microsoft.com/office/2006/metadata/properties" ma:root="true" ma:fieldsID="c195bd0a4c450a302bf40a832079aeda" ns2:_="" ns3:_="">
    <xsd:import namespace="b64138c7-d302-40f9-a7f3-6a7f76a2a368"/>
    <xsd:import namespace="944c9d64-9fca-4fd6-aa7c-e37195bc63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138c7-d302-40f9-a7f3-6a7f76a2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4f4c97df-364e-41b2-b9f2-9e40bf44c0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c9d64-9fca-4fd6-aa7c-e37195bc63c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e3713c7-9b2c-4627-b159-023208e45e4c}" ma:internalName="TaxCatchAll" ma:showField="CatchAllData" ma:web="944c9d64-9fca-4fd6-aa7c-e37195bc63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4138c7-d302-40f9-a7f3-6a7f76a2a368">
      <Terms xmlns="http://schemas.microsoft.com/office/infopath/2007/PartnerControls"/>
    </lcf76f155ced4ddcb4097134ff3c332f>
    <TaxCatchAll xmlns="944c9d64-9fca-4fd6-aa7c-e37195bc63c1" xsi:nil="true"/>
  </documentManagement>
</p:properties>
</file>

<file path=customXml/itemProps1.xml><?xml version="1.0" encoding="utf-8"?>
<ds:datastoreItem xmlns:ds="http://schemas.openxmlformats.org/officeDocument/2006/customXml" ds:itemID="{19E85385-6CB5-417C-A71D-B9199F808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0105BB-EA05-4F38-BC6A-62E0D6766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4138c7-d302-40f9-a7f3-6a7f76a2a368"/>
    <ds:schemaRef ds:uri="944c9d64-9fca-4fd6-aa7c-e37195bc63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378FC-9F6F-45DD-AEC6-0E74104879E3}">
  <ds:schemaRefs>
    <ds:schemaRef ds:uri="86a166f7-610d-4927-ab2e-336b6b3662f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b64138c7-d302-40f9-a7f3-6a7f76a2a368"/>
    <ds:schemaRef ds:uri="944c9d64-9fca-4fd6-aa7c-e37195bc63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1" baseType="lpstr">
      <vt:lpstr>Company Data</vt:lpstr>
      <vt:lpstr>Participations list</vt:lpstr>
      <vt:lpstr>Hulpblad portal</vt:lpstr>
      <vt:lpstr>Sjabloon cijferlijst</vt:lpstr>
      <vt:lpstr>Hulpblad</vt:lpstr>
      <vt:lpstr>'Company Data'!Afdrukbereik</vt:lpstr>
      <vt:lpstr>'Participations list'!Afdrukbereik</vt:lpstr>
      <vt:lpstr>Geslacht</vt:lpstr>
      <vt:lpstr>Land</vt:lpstr>
      <vt:lpstr>Optie</vt:lpstr>
      <vt:lpstr>Taal</vt:lpstr>
    </vt:vector>
  </TitlesOfParts>
  <Company>IPMA Certificering Nederland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Incompany examens bestellen</dc:title>
  <dc:creator>B. Weber (Metier Academy Benelux)</dc:creator>
  <dc:description>v6.0</dc:description>
  <cp:lastModifiedBy>Amacora Timisela</cp:lastModifiedBy>
  <cp:lastPrinted>2016-04-19T08:11:36Z</cp:lastPrinted>
  <dcterms:created xsi:type="dcterms:W3CDTF">2005-02-16T10:02:08Z</dcterms:created>
  <dcterms:modified xsi:type="dcterms:W3CDTF">2025-01-27T13:08:50Z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0x010100D31CD89AA97B0C42B43F9B0498144E04</vt:lpwstr>
  </property>
  <property fmtid="{D5CDD505-2E9C-101B-9397-08002B2CF9AE}" pid="3" name="MediaServiceImageTags">
    <vt:lpwstr/>
  </property>
</Properties>
</file>